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март  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<sst xmlns="http://schemas.openxmlformats.org/spreadsheetml/2006/main" count="65" uniqueCount="65">
  <si>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</si>
  <si>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</si>
  <si>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</si>
  <si>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</si>
  <si>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</si>
  <si>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</si>
  <si>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</si>
  <si>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</si>
  <si>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</si>
  <si>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</si>
  <si>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</si>
  <si>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</si>
  <si>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</si>
  <si>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</si>
  <si>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</si>
  <si>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</si>
  <si>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</si>
  <si>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</si>
  <si>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</si>
  <si>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</si>
  <si>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</si>
  <si>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</si>
  <si>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</si>
  <si>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</si>
  <si>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</si>
  <si>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</si>
  <si>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</si>
  <si>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</si>
  <si>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</si>
  <si>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</si>
  <si>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</si>
  <si>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</si>
  <si>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</si>
  <si>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</si>
  <si>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</si>
  <si>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</si>
  <si>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</si>
  <si>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</si>
  <si>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</si>
  <si>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</si>
  <si>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</si>
  <si>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</si>
  <si>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</si>
  <si>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</si>
  <si>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</si>
  <si>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</si>
  <si>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</si>
  <si>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</si>
  <si>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</si>
  <si>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</si>
  <si>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</si>
  <si>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</si>
  <si>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</si>
  <si>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</si>
  <si>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</si>
  <si>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</si>
  <si>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</si>
  <si>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</si>
  <si>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</si>
  <si>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</si>
  <si>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</si>
  <si>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</si>
  <si>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Утверждено на 2017                   (тыс. руб.)</t>
  </si>
  <si>
    <t>Исполнено за 2017                   (тыс. руб.)</t>
  </si>
  <si>
    <t>ОТЧЕТ об исполнении бюджета за  январь - март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</si>
</sst>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7" fillId="0" borderId="10" xfId="53" applyNumberFormat="1" applyFont="1" applyFill="1" applyBorder="1" applyAlignment="1">
      <alignment horizontal="right"/>
      <protection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53" applyNumberFormat="1" applyFont="1" applyFill="1" applyBorder="1" applyAlignment="1">
      <alignment horizontal="right"/>
      <protection/>
    </xf>
    <xf numFmtId="172" fontId="5" fillId="0" borderId="10" xfId="53" applyNumberFormat="1" applyFont="1" applyBorder="1" applyAlignment="1">
      <alignment horizontal="right"/>
      <protection/>
    </xf>
    <xf numFmtId="0" fontId="8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10" fillId="0" borderId="10" xfId="53" applyNumberFormat="1" applyFont="1" applyFill="1" applyBorder="1" applyAlignment="1">
      <alignment horizontal="right" vertical="center" wrapText="1"/>
      <protection/>
    </xf>
    <xf numFmtId="172" fontId="7" fillId="0" borderId="10" xfId="53" applyNumberFormat="1" applyFont="1" applyFill="1" applyBorder="1" applyAlignment="1">
      <alignment horizontal="right" vertical="center" wrapText="1"/>
      <protection/>
    </xf>
    <xf numFmtId="172" fontId="51" fillId="0" borderId="10" xfId="0" applyNumberFormat="1" applyFont="1" applyBorder="1" applyAlignment="1">
      <alignment horizontal="right"/>
    </xf>
    <xf numFmtId="172" fontId="5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1" fillId="0" borderId="12" xfId="0" applyNumberFormat="1" applyFont="1" applyFill="1" applyBorder="1" applyAlignment="1">
      <alignment horizontal="right"/>
    </xf>
    <xf numFmtId="172" fontId="9" fillId="33" borderId="10" xfId="0" applyNumberFormat="1" applyFont="1" applyFill="1" applyBorder="1" applyAlignment="1">
      <alignment horizontal="right"/>
    </xf>
    <xf numFmtId="172" fontId="9" fillId="0" borderId="12" xfId="0" applyNumberFormat="1" applyFont="1" applyFill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7" fillId="0" borderId="13" xfId="0" applyNumberFormat="1" applyFont="1" applyFill="1" applyBorder="1" applyAlignment="1">
      <alignment horizontal="right"/>
    </xf>
    <xf numFmtId="172" fontId="11" fillId="0" borderId="14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2">
      <selection activeCell="C27" sqref="C27"/>
    </sheetView>
  </sheetViews>
  <sheetFormatPr defaultColWidth="9.00390625" defaultRowHeight="12.75"/>
  <cols>
    <col min="1" max="1" width="42.7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49" t="s">
        <v>64</v>
      </c>
      <c r="B1" s="49"/>
      <c r="C1" s="49"/>
      <c r="D1" s="49"/>
      <c r="E1" s="49"/>
      <c r="F1" s="49"/>
      <c r="G1" s="49"/>
    </row>
    <row r="2" spans="1:7" ht="52.5">
      <c r="A2" s="2" t="s">
        <v>6</v>
      </c>
      <c r="B2" s="3" t="s">
        <v>7</v>
      </c>
      <c r="C2" s="4" t="s">
        <v>62</v>
      </c>
      <c r="D2" s="4" t="s">
        <v>63</v>
      </c>
      <c r="E2" s="4" t="s">
        <v>8</v>
      </c>
      <c r="F2" s="4" t="s">
        <v>9</v>
      </c>
      <c r="G2" s="4" t="s">
        <v>60</v>
      </c>
    </row>
    <row r="3" spans="1:7" ht="14.25">
      <c r="A3" s="1" t="s">
        <v>3</v>
      </c>
      <c r="B3" s="3"/>
      <c r="C3" s="28"/>
      <c r="D3" s="29">
        <v>23164.6</v>
      </c>
      <c r="E3" s="28"/>
      <c r="F3" s="28"/>
      <c r="G3" s="28"/>
    </row>
    <row r="4" spans="1:7" ht="14.25">
      <c r="A4" s="5" t="s">
        <v>10</v>
      </c>
      <c r="B4" s="5"/>
      <c r="C4" s="6">
        <f>C5+C10</f>
        <v>65011</v>
      </c>
      <c r="D4" s="6">
        <f>D5+D10</f>
        <v>14217.599999999999</v>
      </c>
      <c r="E4" s="6">
        <v>100</v>
      </c>
      <c r="F4" s="7">
        <f aca="true" t="shared" si="0" ref="F4:F11">D4/C4*100</f>
        <v>21.869529771884753</v>
      </c>
      <c r="G4" s="30">
        <f>C4-D4</f>
        <v>50793.4</v>
      </c>
    </row>
    <row r="5" spans="1:7" ht="14.25">
      <c r="A5" s="21" t="s">
        <v>11</v>
      </c>
      <c r="B5" s="44">
        <v>10000</v>
      </c>
      <c r="C5" s="8">
        <f>C6+C8+C9+C7</f>
        <v>54372</v>
      </c>
      <c r="D5" s="8">
        <f>D6+D8+D9+D7</f>
        <v>11411.3</v>
      </c>
      <c r="E5" s="8">
        <f>D5/D4*100</f>
        <v>80.26178820616701</v>
      </c>
      <c r="F5" s="7">
        <f t="shared" si="0"/>
        <v>20.9874567792246</v>
      </c>
      <c r="G5" s="8">
        <f>G6+G8+G9+G7</f>
        <v>42960.7</v>
      </c>
    </row>
    <row r="6" spans="1:7" ht="15">
      <c r="A6" s="22" t="s">
        <v>12</v>
      </c>
      <c r="B6" s="45">
        <v>10500</v>
      </c>
      <c r="C6" s="19">
        <v>51847.3</v>
      </c>
      <c r="D6" s="19">
        <v>10956.3</v>
      </c>
      <c r="E6" s="19">
        <f>D6/D4*100</f>
        <v>77.06152937204592</v>
      </c>
      <c r="F6" s="20">
        <f t="shared" si="0"/>
        <v>21.131862218476176</v>
      </c>
      <c r="G6" s="31">
        <f aca="true" t="shared" si="1" ref="G6:G11">C6-D6</f>
        <v>40891</v>
      </c>
    </row>
    <row r="7" spans="1:7" ht="38.25">
      <c r="A7" s="22" t="s">
        <v>61</v>
      </c>
      <c r="B7" s="45">
        <v>10900</v>
      </c>
      <c r="C7" s="19">
        <v>2.1</v>
      </c>
      <c r="D7" s="19"/>
      <c r="E7" s="19">
        <f>D7/D5*100</f>
        <v>0</v>
      </c>
      <c r="F7" s="20">
        <v>0</v>
      </c>
      <c r="G7" s="31">
        <f>C7-D7</f>
        <v>2.1</v>
      </c>
    </row>
    <row r="8" spans="1:7" ht="38.25">
      <c r="A8" s="22" t="s">
        <v>13</v>
      </c>
      <c r="B8" s="45">
        <v>11300</v>
      </c>
      <c r="C8" s="19">
        <v>55.2</v>
      </c>
      <c r="D8" s="19">
        <v>67.2</v>
      </c>
      <c r="E8" s="19">
        <f>D8/D4*100</f>
        <v>0.4726536124240379</v>
      </c>
      <c r="F8" s="20">
        <f t="shared" si="0"/>
        <v>121.73913043478262</v>
      </c>
      <c r="G8" s="31">
        <f t="shared" si="1"/>
        <v>-12</v>
      </c>
    </row>
    <row r="9" spans="1:7" ht="15">
      <c r="A9" s="22" t="s">
        <v>14</v>
      </c>
      <c r="B9" s="45">
        <v>11600</v>
      </c>
      <c r="C9" s="19">
        <v>2467.4</v>
      </c>
      <c r="D9" s="19">
        <v>387.8</v>
      </c>
      <c r="E9" s="19">
        <f>D9/D4*100</f>
        <v>2.727605221697052</v>
      </c>
      <c r="F9" s="20">
        <f t="shared" si="0"/>
        <v>15.716949015157656</v>
      </c>
      <c r="G9" s="31">
        <f t="shared" si="1"/>
        <v>2079.6</v>
      </c>
    </row>
    <row r="10" spans="1:7" ht="14.25">
      <c r="A10" s="21" t="s">
        <v>15</v>
      </c>
      <c r="B10" s="44">
        <v>20000</v>
      </c>
      <c r="C10" s="7">
        <f>C11</f>
        <v>10639</v>
      </c>
      <c r="D10" s="7">
        <f>D11</f>
        <v>2806.3</v>
      </c>
      <c r="E10" s="8">
        <f>D10/D4*100</f>
        <v>19.738211793833</v>
      </c>
      <c r="F10" s="7">
        <f t="shared" si="0"/>
        <v>26.3774790863803</v>
      </c>
      <c r="G10" s="30">
        <f t="shared" si="1"/>
        <v>7832.7</v>
      </c>
    </row>
    <row r="11" spans="1:7" ht="38.25">
      <c r="A11" s="22" t="s">
        <v>16</v>
      </c>
      <c r="B11" s="45">
        <v>20200</v>
      </c>
      <c r="C11" s="20">
        <v>10639</v>
      </c>
      <c r="D11" s="20">
        <v>2806.3</v>
      </c>
      <c r="E11" s="19">
        <f>D11/D4*100</f>
        <v>19.738211793833</v>
      </c>
      <c r="F11" s="20">
        <f t="shared" si="0"/>
        <v>26.3774790863803</v>
      </c>
      <c r="G11" s="31">
        <f t="shared" si="1"/>
        <v>7832.7</v>
      </c>
    </row>
    <row r="12" spans="1:7" ht="14.25">
      <c r="A12" s="1" t="s">
        <v>58</v>
      </c>
      <c r="B12" s="46"/>
      <c r="C12" s="32"/>
      <c r="D12" s="32"/>
      <c r="E12" s="32"/>
      <c r="F12" s="32"/>
      <c r="G12" s="32"/>
    </row>
    <row r="13" spans="1:7" ht="14.25">
      <c r="A13" s="23" t="s">
        <v>18</v>
      </c>
      <c r="B13" s="9" t="s">
        <v>17</v>
      </c>
      <c r="C13" s="10">
        <f>C14+C15+C16+C17+C18</f>
        <v>18814.5</v>
      </c>
      <c r="D13" s="10">
        <f>D14+D15+D16+D17+D18</f>
        <v>3729.3</v>
      </c>
      <c r="E13" s="33">
        <f>D13/D35*100</f>
        <v>41.453708746929294</v>
      </c>
      <c r="F13" s="34">
        <f>D13/C13*100</f>
        <v>19.821414334688672</v>
      </c>
      <c r="G13" s="30">
        <f>C13-D13</f>
        <v>15085.2</v>
      </c>
    </row>
    <row r="14" spans="1:7" ht="30" customHeight="1">
      <c r="A14" s="24" t="s">
        <v>19</v>
      </c>
      <c r="B14" s="11" t="s">
        <v>20</v>
      </c>
      <c r="C14" s="35">
        <v>1295.8</v>
      </c>
      <c r="D14" s="35">
        <v>127</v>
      </c>
      <c r="E14" s="37">
        <f>D14/D35*100</f>
        <v>1.4116914731611883</v>
      </c>
      <c r="F14" s="36">
        <f>D14/C14*100</f>
        <v>9.800895199876525</v>
      </c>
      <c r="G14" s="31">
        <f aca="true" t="shared" si="2" ref="G14:G21">C14-D14</f>
        <v>1168.8</v>
      </c>
    </row>
    <row r="15" spans="1:7" ht="42" customHeight="1">
      <c r="A15" s="24" t="s">
        <v>21</v>
      </c>
      <c r="B15" s="11" t="s">
        <v>22</v>
      </c>
      <c r="C15" s="37">
        <v>1763.5</v>
      </c>
      <c r="D15" s="37">
        <v>340.8</v>
      </c>
      <c r="E15" s="37">
        <f>D15/D35*100</f>
        <v>3.788224047664039</v>
      </c>
      <c r="F15" s="36">
        <f>D15/C15*100</f>
        <v>19.325205557130705</v>
      </c>
      <c r="G15" s="31">
        <f t="shared" si="2"/>
        <v>1422.7</v>
      </c>
    </row>
    <row r="16" spans="1:7" ht="48">
      <c r="A16" s="24" t="s">
        <v>23</v>
      </c>
      <c r="B16" s="11" t="s">
        <v>24</v>
      </c>
      <c r="C16" s="37">
        <v>15355.9</v>
      </c>
      <c r="D16" s="37">
        <v>3200.2</v>
      </c>
      <c r="E16" s="37">
        <f>D16/D35*100</f>
        <v>35.57240198748374</v>
      </c>
      <c r="F16" s="36">
        <f>D16/C16*100</f>
        <v>20.840198229996286</v>
      </c>
      <c r="G16" s="31">
        <f t="shared" si="2"/>
        <v>12155.7</v>
      </c>
    </row>
    <row r="17" spans="1:7" ht="15">
      <c r="A17" s="24" t="s">
        <v>25</v>
      </c>
      <c r="B17" s="12" t="s">
        <v>26</v>
      </c>
      <c r="C17" s="37">
        <v>100</v>
      </c>
      <c r="D17" s="37">
        <v>0</v>
      </c>
      <c r="E17" s="37">
        <f>D17/D35*100</f>
        <v>0</v>
      </c>
      <c r="F17" s="36">
        <f aca="true" t="shared" si="3" ref="F17:F34">D17/C17*100</f>
        <v>0</v>
      </c>
      <c r="G17" s="31">
        <f t="shared" si="2"/>
        <v>100</v>
      </c>
    </row>
    <row r="18" spans="1:7" ht="15">
      <c r="A18" s="24" t="s">
        <v>27</v>
      </c>
      <c r="B18" s="12" t="s">
        <v>28</v>
      </c>
      <c r="C18" s="37">
        <v>299.3</v>
      </c>
      <c r="D18" s="37">
        <v>61.3</v>
      </c>
      <c r="E18" s="37">
        <f>D18/D35*100</f>
        <v>0.6813912386203216</v>
      </c>
      <c r="F18" s="36">
        <f t="shared" si="3"/>
        <v>20.481122619445372</v>
      </c>
      <c r="G18" s="31">
        <f t="shared" si="2"/>
        <v>238</v>
      </c>
    </row>
    <row r="19" spans="1:7" ht="24">
      <c r="A19" s="23" t="s">
        <v>29</v>
      </c>
      <c r="B19" s="13" t="s">
        <v>30</v>
      </c>
      <c r="C19" s="17">
        <v>102.9</v>
      </c>
      <c r="D19" s="17">
        <v>0</v>
      </c>
      <c r="E19" s="33">
        <f>D19/D35*100</f>
        <v>0</v>
      </c>
      <c r="F19" s="34">
        <f t="shared" si="3"/>
        <v>0</v>
      </c>
      <c r="G19" s="30">
        <f t="shared" si="2"/>
        <v>102.9</v>
      </c>
    </row>
    <row r="20" spans="1:7" ht="14.25">
      <c r="A20" s="23" t="s">
        <v>31</v>
      </c>
      <c r="B20" s="9" t="s">
        <v>32</v>
      </c>
      <c r="C20" s="33">
        <f>C21+C22</f>
        <v>665.6</v>
      </c>
      <c r="D20" s="33">
        <f>D21+D22</f>
        <v>3.2</v>
      </c>
      <c r="E20" s="33">
        <f>D20/D35*100</f>
        <v>0.035570178851305534</v>
      </c>
      <c r="F20" s="34">
        <f t="shared" si="3"/>
        <v>0.4807692307692308</v>
      </c>
      <c r="G20" s="30">
        <f t="shared" si="2"/>
        <v>662.4</v>
      </c>
    </row>
    <row r="21" spans="1:7" ht="15">
      <c r="A21" s="24" t="s">
        <v>33</v>
      </c>
      <c r="B21" s="11" t="s">
        <v>34</v>
      </c>
      <c r="C21" s="37">
        <v>500.6</v>
      </c>
      <c r="D21" s="37">
        <v>3.2</v>
      </c>
      <c r="E21" s="37">
        <f>D21/D35*100</f>
        <v>0.035570178851305534</v>
      </c>
      <c r="F21" s="36">
        <f t="shared" si="3"/>
        <v>0.6392329204954055</v>
      </c>
      <c r="G21" s="31">
        <f t="shared" si="2"/>
        <v>497.40000000000003</v>
      </c>
    </row>
    <row r="22" spans="1:7" ht="15">
      <c r="A22" s="24" t="s">
        <v>35</v>
      </c>
      <c r="B22" s="14" t="s">
        <v>36</v>
      </c>
      <c r="C22" s="37">
        <v>165</v>
      </c>
      <c r="D22" s="37"/>
      <c r="E22" s="37">
        <f>D22/D35*100</f>
        <v>0</v>
      </c>
      <c r="F22" s="36">
        <f t="shared" si="3"/>
        <v>0</v>
      </c>
      <c r="G22" s="31">
        <f>C22-D22</f>
        <v>165</v>
      </c>
    </row>
    <row r="23" spans="1:7" ht="14.25">
      <c r="A23" s="23" t="s">
        <v>0</v>
      </c>
      <c r="B23" s="9" t="s">
        <v>37</v>
      </c>
      <c r="C23" s="33">
        <f>C24+C25</f>
        <v>34941.2</v>
      </c>
      <c r="D23" s="33">
        <f>D24+D25</f>
        <v>1062.5</v>
      </c>
      <c r="E23" s="33">
        <f>D23/D35*100</f>
        <v>11.81041094672254</v>
      </c>
      <c r="F23" s="34">
        <f t="shared" si="3"/>
        <v>3.040822868132749</v>
      </c>
      <c r="G23" s="30">
        <f aca="true" t="shared" si="4" ref="G23:G30">C23-D23</f>
        <v>33878.7</v>
      </c>
    </row>
    <row r="24" spans="1:7" ht="15">
      <c r="A24" s="24" t="s">
        <v>38</v>
      </c>
      <c r="B24" s="12" t="s">
        <v>39</v>
      </c>
      <c r="C24" s="37">
        <v>26686.8</v>
      </c>
      <c r="D24" s="37">
        <v>167.6</v>
      </c>
      <c r="E24" s="37">
        <f>D24/D35*100</f>
        <v>1.8629881173371272</v>
      </c>
      <c r="F24" s="36">
        <f t="shared" si="3"/>
        <v>0.6280258404904298</v>
      </c>
      <c r="G24" s="31">
        <f t="shared" si="4"/>
        <v>26519.2</v>
      </c>
    </row>
    <row r="25" spans="1:7" ht="24">
      <c r="A25" s="24" t="s">
        <v>40</v>
      </c>
      <c r="B25" s="15" t="s">
        <v>41</v>
      </c>
      <c r="C25" s="37">
        <v>8254.4</v>
      </c>
      <c r="D25" s="37">
        <v>894.9</v>
      </c>
      <c r="E25" s="37">
        <f>D25/D35*100</f>
        <v>9.947422829385411</v>
      </c>
      <c r="F25" s="36">
        <f t="shared" si="3"/>
        <v>10.841490598953285</v>
      </c>
      <c r="G25" s="31">
        <f t="shared" si="4"/>
        <v>7359.5</v>
      </c>
    </row>
    <row r="26" spans="1:7" ht="14.25">
      <c r="A26" s="23" t="s">
        <v>4</v>
      </c>
      <c r="B26" s="9" t="s">
        <v>42</v>
      </c>
      <c r="C26" s="33">
        <f>C28+C27</f>
        <v>905.3</v>
      </c>
      <c r="D26" s="33">
        <f>D28+D27</f>
        <v>0</v>
      </c>
      <c r="E26" s="33">
        <f>D26/D35*100</f>
        <v>0</v>
      </c>
      <c r="F26" s="34">
        <f t="shared" si="3"/>
        <v>0</v>
      </c>
      <c r="G26" s="30">
        <f t="shared" si="4"/>
        <v>905.3</v>
      </c>
    </row>
    <row r="27" spans="1:7" ht="24">
      <c r="A27" s="24" t="s">
        <v>43</v>
      </c>
      <c r="B27" s="11" t="s">
        <v>44</v>
      </c>
      <c r="C27" s="37">
        <v>200</v>
      </c>
      <c r="D27" s="37">
        <v>0</v>
      </c>
      <c r="E27" s="37">
        <f>D27/D35*100</f>
        <v>0</v>
      </c>
      <c r="F27" s="36">
        <f t="shared" si="3"/>
        <v>0</v>
      </c>
      <c r="G27" s="31">
        <f t="shared" si="4"/>
        <v>200</v>
      </c>
    </row>
    <row r="28" spans="1:7" ht="15">
      <c r="A28" s="24" t="s">
        <v>45</v>
      </c>
      <c r="B28" s="11" t="s">
        <v>46</v>
      </c>
      <c r="C28" s="37">
        <v>705.3</v>
      </c>
      <c r="D28" s="37">
        <v>0</v>
      </c>
      <c r="E28" s="37">
        <f>D28/D35*100</f>
        <v>0</v>
      </c>
      <c r="F28" s="36">
        <f t="shared" si="3"/>
        <v>0</v>
      </c>
      <c r="G28" s="31">
        <f t="shared" si="4"/>
        <v>705.3</v>
      </c>
    </row>
    <row r="29" spans="1:7" ht="14.25">
      <c r="A29" s="23" t="s">
        <v>1</v>
      </c>
      <c r="B29" s="9" t="s">
        <v>47</v>
      </c>
      <c r="C29" s="17">
        <v>9046.7</v>
      </c>
      <c r="D29" s="17">
        <v>1464.3</v>
      </c>
      <c r="E29" s="33">
        <f>D29/D35*100</f>
        <v>16.27669152873959</v>
      </c>
      <c r="F29" s="34">
        <f t="shared" si="3"/>
        <v>16.186012579172516</v>
      </c>
      <c r="G29" s="30">
        <f t="shared" si="4"/>
        <v>7582.400000000001</v>
      </c>
    </row>
    <row r="30" spans="1:7" ht="14.25">
      <c r="A30" s="23" t="s">
        <v>48</v>
      </c>
      <c r="B30" s="16" t="s">
        <v>49</v>
      </c>
      <c r="C30" s="17">
        <f>C31+C32</f>
        <v>9634.1</v>
      </c>
      <c r="D30" s="17">
        <f>D31+D32</f>
        <v>2496.9</v>
      </c>
      <c r="E30" s="33">
        <f>D30/D35*100</f>
        <v>27.754743616820242</v>
      </c>
      <c r="F30" s="34">
        <f t="shared" si="3"/>
        <v>25.91731453898133</v>
      </c>
      <c r="G30" s="30">
        <f t="shared" si="4"/>
        <v>7137.200000000001</v>
      </c>
    </row>
    <row r="31" spans="1:7" ht="15">
      <c r="A31" s="24" t="s">
        <v>50</v>
      </c>
      <c r="B31" s="15" t="s">
        <v>51</v>
      </c>
      <c r="C31" s="18">
        <v>741</v>
      </c>
      <c r="D31" s="18">
        <v>185.3</v>
      </c>
      <c r="E31" s="37">
        <f>D31/D35*100</f>
        <v>2.059735669108411</v>
      </c>
      <c r="F31" s="36">
        <f t="shared" si="3"/>
        <v>25.006747638326587</v>
      </c>
      <c r="G31" s="31">
        <f>C31-D31</f>
        <v>555.7</v>
      </c>
    </row>
    <row r="32" spans="1:7" ht="15">
      <c r="A32" s="24" t="s">
        <v>52</v>
      </c>
      <c r="B32" s="11" t="s">
        <v>53</v>
      </c>
      <c r="C32" s="38">
        <v>8893.1</v>
      </c>
      <c r="D32" s="38">
        <v>2311.6</v>
      </c>
      <c r="E32" s="37">
        <f>D32/D35*100</f>
        <v>25.695007947711833</v>
      </c>
      <c r="F32" s="36">
        <f t="shared" si="3"/>
        <v>25.99318572826124</v>
      </c>
      <c r="G32" s="31">
        <f>C32-D32</f>
        <v>6581.5</v>
      </c>
    </row>
    <row r="33" spans="1:7" ht="14.25">
      <c r="A33" s="25" t="s">
        <v>2</v>
      </c>
      <c r="B33" s="13" t="s">
        <v>54</v>
      </c>
      <c r="C33" s="17">
        <v>632</v>
      </c>
      <c r="D33" s="17">
        <v>95.4</v>
      </c>
      <c r="E33" s="33">
        <f>D33/D35*100</f>
        <v>1.0604359570045463</v>
      </c>
      <c r="F33" s="34">
        <f t="shared" si="3"/>
        <v>15.094936708860759</v>
      </c>
      <c r="G33" s="30">
        <f>C33-D33</f>
        <v>536.6</v>
      </c>
    </row>
    <row r="34" spans="1:7" ht="14.25">
      <c r="A34" s="23" t="s">
        <v>55</v>
      </c>
      <c r="B34" s="13" t="s">
        <v>56</v>
      </c>
      <c r="C34" s="17">
        <v>1416</v>
      </c>
      <c r="D34" s="17">
        <v>144.7</v>
      </c>
      <c r="E34" s="33">
        <f>D34/D35*100</f>
        <v>1.6084390249324718</v>
      </c>
      <c r="F34" s="34">
        <f t="shared" si="3"/>
        <v>10.218926553672315</v>
      </c>
      <c r="G34" s="30">
        <f>C34-D34</f>
        <v>1271.3</v>
      </c>
    </row>
    <row r="35" spans="1:7" ht="15" thickBot="1">
      <c r="A35" s="26" t="s">
        <v>57</v>
      </c>
      <c r="B35" s="47"/>
      <c r="C35" s="39">
        <f>C13+C19+C20+C23+C29+C30+C33+C34+C26</f>
        <v>76158.3</v>
      </c>
      <c r="D35" s="39">
        <f>D13+D19+D20+D23+D29+D30+D33+D34+D26</f>
        <v>8996.300000000001</v>
      </c>
      <c r="E35" s="39">
        <f>E13+E19+E20+E23+E29+E30+E33+E34+E26</f>
        <v>99.99999999999999</v>
      </c>
      <c r="F35" s="40">
        <f>D35/C35*100</f>
        <v>11.812632372308732</v>
      </c>
      <c r="G35" s="30">
        <f>C35-D35</f>
        <v>67162</v>
      </c>
    </row>
    <row r="36" spans="1:7" ht="15.75">
      <c r="A36" s="27" t="s">
        <v>5</v>
      </c>
      <c r="B36" s="48"/>
      <c r="C36" s="42">
        <f>C4-C35</f>
        <v>-11147.300000000003</v>
      </c>
      <c r="D36" s="42">
        <f>D4-D35</f>
        <v>5221.299999999997</v>
      </c>
      <c r="E36" s="41"/>
      <c r="F36" s="43"/>
      <c r="G36" s="42"/>
    </row>
    <row r="37" spans="1:7" ht="28.5">
      <c r="A37" s="1" t="s">
        <v>59</v>
      </c>
      <c r="B37" s="48"/>
      <c r="C37" s="41"/>
      <c r="D37" s="42">
        <f>D3+D4-D35</f>
        <v>28385.899999999994</v>
      </c>
      <c r="E37" s="41"/>
      <c r="F37" s="43"/>
      <c r="G37" s="41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2017-04-11T09:21:33Z</cp:lastPrinted>
  <dcterms:created xsi:type="dcterms:W3CDTF">2001-12-26T13:25:46Z</dcterms:created>
  <dcterms:modified xsi:type="dcterms:W3CDTF">2017-04-11T15:22:45Z</dcterms:modified>
  <cp:category/>
  <cp:version/>
  <cp:contentType/>
  <cp:contentStatus/>
</cp:coreProperties>
</file>