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январь  2017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<sst xmlns="http://schemas.openxmlformats.org/spreadsheetml/2006/main" count="66" uniqueCount="66">
  <si>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</si>
  <si>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</si>
  <si>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</si>
  <si>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</si>
  <si>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</si>
  <si>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</si>
  <si>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</si>
  <si>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</si>
  <si>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</si>
  <si>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</si>
  <si>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</si>
  <si>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</si>
  <si>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</si>
  <si>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</si>
  <si>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</si>
  <si>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</si>
  <si>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</si>
  <si>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</si>
  <si>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</si>
  <si>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</si>
  <si>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</si>
  <si>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</si>
  <si>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</si>
  <si>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</si>
  <si>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</si>
  <si>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</si>
  <si>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</si>
  <si>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</si>
  <si>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</si>
  <si>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</si>
  <si>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</si>
  <si>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</si>
  <si>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</si>
  <si>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</si>
  <si>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</si>
  <si>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</si>
  <si>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</si>
  <si>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</si>
  <si>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</si>
  <si>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</si>
  <si>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</si>
  <si>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</si>
  <si>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</si>
  <si>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</si>
  <si>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</si>
  <si>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</si>
  <si>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Молодежная политика и оздоровление детей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</si>
  <si>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</si>
  <si>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</si>
  <si>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</si>
  <si>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</si>
  <si>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</si>
  <si>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</si>
  <si>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</si>
  <si>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</si>
  <si>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</si>
  <si>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</si>
  <si>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</si>
  <si>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</si>
  <si>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</si>
  <si>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Остаток средсв на счете на конец месяца</t>
  </si>
  <si>
    <t>Сумма   не исполнения бюджета</t>
  </si>
  <si>
    <t xml:space="preserve">ЗАДОЛЖЕННОСТЬ И ПЕРЕРАСЧЕТЫ ПО ОТМЕНЕННЫМ НАЛОГАМ, СБОРАМ И ИНЫМ ОБЯЗАТЕЛЬНЫМ ПЛАТЕЖАМ           </t>
  </si>
  <si>
    <t>Утверждено на 2017                   (тыс. руб.)</t>
  </si>
  <si>
    <t>Исполнено за 2017                   (тыс. руб.)</t>
  </si>
  <si>
    <t>ОТЧЕТ об исполнении бюджета за  январь 2017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</si>
</sst>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7" fillId="0" borderId="10" xfId="53" applyNumberFormat="1" applyFont="1" applyFill="1" applyBorder="1" applyAlignment="1">
      <alignment horizontal="right"/>
      <protection/>
    </xf>
    <xf numFmtId="172" fontId="11" fillId="0" borderId="10" xfId="0" applyNumberFormat="1" applyFont="1" applyBorder="1" applyAlignment="1">
      <alignment horizontal="right" vertical="center" wrapText="1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172" fontId="5" fillId="0" borderId="10" xfId="53" applyNumberFormat="1" applyFont="1" applyFill="1" applyBorder="1" applyAlignment="1">
      <alignment horizontal="right"/>
      <protection/>
    </xf>
    <xf numFmtId="172" fontId="5" fillId="0" borderId="10" xfId="53" applyNumberFormat="1" applyFont="1" applyBorder="1" applyAlignment="1">
      <alignment horizontal="right"/>
      <protection/>
    </xf>
    <xf numFmtId="0" fontId="8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53" applyFont="1" applyFill="1" applyBorder="1" applyAlignment="1">
      <alignment horizontal="right" vertical="center" wrapText="1"/>
      <protection/>
    </xf>
    <xf numFmtId="2" fontId="7" fillId="0" borderId="10" xfId="53" applyNumberFormat="1" applyFont="1" applyFill="1" applyBorder="1" applyAlignment="1">
      <alignment horizontal="right" vertical="center" wrapText="1"/>
      <protection/>
    </xf>
    <xf numFmtId="172" fontId="7" fillId="0" borderId="10" xfId="53" applyNumberFormat="1" applyFont="1" applyFill="1" applyBorder="1" applyAlignment="1">
      <alignment horizontal="right" vertical="center" wrapText="1"/>
      <protection/>
    </xf>
    <xf numFmtId="0" fontId="7" fillId="0" borderId="10" xfId="53" applyFont="1" applyFill="1" applyBorder="1" applyAlignment="1">
      <alignment horizontal="right" vertical="center"/>
      <protection/>
    </xf>
    <xf numFmtId="172" fontId="49" fillId="0" borderId="10" xfId="0" applyNumberFormat="1" applyFont="1" applyBorder="1" applyAlignment="1">
      <alignment horizontal="right"/>
    </xf>
    <xf numFmtId="0" fontId="7" fillId="0" borderId="10" xfId="53" applyFont="1" applyFill="1" applyBorder="1" applyAlignment="1">
      <alignment horizontal="right" wrapText="1"/>
      <protection/>
    </xf>
    <xf numFmtId="0" fontId="5" fillId="0" borderId="10" xfId="53" applyFont="1" applyFill="1" applyBorder="1" applyAlignment="1">
      <alignment horizontal="right" wrapText="1"/>
      <protection/>
    </xf>
    <xf numFmtId="172" fontId="50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172" fontId="11" fillId="0" borderId="12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172" fontId="9" fillId="33" borderId="10" xfId="0" applyNumberFormat="1" applyFont="1" applyFill="1" applyBorder="1" applyAlignment="1">
      <alignment horizontal="right"/>
    </xf>
    <xf numFmtId="172" fontId="9" fillId="0" borderId="12" xfId="0" applyNumberFormat="1" applyFont="1" applyFill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172" fontId="7" fillId="0" borderId="13" xfId="0" applyNumberFormat="1" applyFont="1" applyFill="1" applyBorder="1" applyAlignment="1">
      <alignment horizontal="right"/>
    </xf>
    <xf numFmtId="172" fontId="11" fillId="0" borderId="14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4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88620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591050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5267325" y="1285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9">
      <selection activeCell="I5" sqref="I5"/>
    </sheetView>
  </sheetViews>
  <sheetFormatPr defaultColWidth="9.00390625" defaultRowHeight="12.75"/>
  <cols>
    <col min="1" max="1" width="44.125" style="0" customWidth="1"/>
    <col min="2" max="2" width="6.875" style="0" customWidth="1"/>
    <col min="3" max="3" width="9.25390625" style="0" bestFit="1" customWidth="1"/>
    <col min="4" max="4" width="8.875" style="0" customWidth="1"/>
    <col min="5" max="5" width="8.375" style="0" customWidth="1"/>
    <col min="6" max="6" width="7.75390625" style="0" customWidth="1"/>
    <col min="7" max="7" width="9.25390625" style="0" bestFit="1" customWidth="1"/>
  </cols>
  <sheetData>
    <row r="1" spans="1:7" ht="27" customHeight="1">
      <c r="A1" s="49" t="s">
        <v>65</v>
      </c>
      <c r="B1" s="49"/>
      <c r="C1" s="49"/>
      <c r="D1" s="49"/>
      <c r="E1" s="49"/>
      <c r="F1" s="49"/>
      <c r="G1" s="49"/>
    </row>
    <row r="2" spans="1:7" ht="52.5">
      <c r="A2" s="3" t="s">
        <v>6</v>
      </c>
      <c r="B2" s="4" t="s">
        <v>7</v>
      </c>
      <c r="C2" s="5" t="s">
        <v>63</v>
      </c>
      <c r="D2" s="5" t="s">
        <v>64</v>
      </c>
      <c r="E2" s="5" t="s">
        <v>8</v>
      </c>
      <c r="F2" s="5" t="s">
        <v>9</v>
      </c>
      <c r="G2" s="5" t="s">
        <v>61</v>
      </c>
    </row>
    <row r="3" spans="1:7" ht="21.75" customHeight="1">
      <c r="A3" s="2" t="s">
        <v>3</v>
      </c>
      <c r="B3" s="21"/>
      <c r="C3" s="22"/>
      <c r="D3" s="23">
        <v>23164.6</v>
      </c>
      <c r="E3" s="22"/>
      <c r="F3" s="22"/>
      <c r="G3" s="22"/>
    </row>
    <row r="4" spans="1:7" ht="14.25">
      <c r="A4" s="6" t="s">
        <v>10</v>
      </c>
      <c r="B4" s="24"/>
      <c r="C4" s="7">
        <f>C5+C11</f>
        <v>65011</v>
      </c>
      <c r="D4" s="7">
        <f>D5+D11</f>
        <v>5778.200000000001</v>
      </c>
      <c r="E4" s="7">
        <v>100</v>
      </c>
      <c r="F4" s="8">
        <f aca="true" t="shared" si="0" ref="F4:F12">D4/C4*100</f>
        <v>8.888034332651399</v>
      </c>
      <c r="G4" s="25">
        <f>C4-D4</f>
        <v>59232.8</v>
      </c>
    </row>
    <row r="5" spans="1:7" ht="20.25" customHeight="1">
      <c r="A5" s="16" t="s">
        <v>11</v>
      </c>
      <c r="B5" s="26">
        <v>10000</v>
      </c>
      <c r="C5" s="9">
        <f>C6+C8+C9+C10+C7</f>
        <v>54372</v>
      </c>
      <c r="D5" s="9">
        <f>D6+D8+D9+D10+D7</f>
        <v>4799.1</v>
      </c>
      <c r="E5" s="9">
        <f>D5/D4*100</f>
        <v>83.05527672977743</v>
      </c>
      <c r="F5" s="8">
        <f t="shared" si="0"/>
        <v>8.826418009269478</v>
      </c>
      <c r="G5" s="9">
        <f>G6+G8+G9+G10+G7</f>
        <v>49572.9</v>
      </c>
    </row>
    <row r="6" spans="1:7" ht="15">
      <c r="A6" s="17" t="s">
        <v>12</v>
      </c>
      <c r="B6" s="27">
        <v>10500</v>
      </c>
      <c r="C6" s="14">
        <v>51847.3</v>
      </c>
      <c r="D6" s="14">
        <v>4646.1</v>
      </c>
      <c r="E6" s="14">
        <f>D6/D4*100</f>
        <v>80.4073933058738</v>
      </c>
      <c r="F6" s="15">
        <f t="shared" si="0"/>
        <v>8.961122372814014</v>
      </c>
      <c r="G6" s="28">
        <f aca="true" t="shared" si="1" ref="G6:G12">C6-D6</f>
        <v>47201.200000000004</v>
      </c>
    </row>
    <row r="7" spans="1:7" ht="38.25">
      <c r="A7" s="17" t="s">
        <v>62</v>
      </c>
      <c r="B7" s="27">
        <v>10900</v>
      </c>
      <c r="C7" s="14">
        <v>2.1</v>
      </c>
      <c r="D7" s="14"/>
      <c r="E7" s="14">
        <f>D7/D5*100</f>
        <v>0</v>
      </c>
      <c r="F7" s="15">
        <v>0</v>
      </c>
      <c r="G7" s="28">
        <f>C7-D7</f>
        <v>2.1</v>
      </c>
    </row>
    <row r="8" spans="1:7" ht="38.25">
      <c r="A8" s="17" t="s">
        <v>13</v>
      </c>
      <c r="B8" s="27">
        <v>11300</v>
      </c>
      <c r="C8" s="14">
        <v>55.2</v>
      </c>
      <c r="D8" s="14"/>
      <c r="E8" s="14">
        <f>D8/D4*100</f>
        <v>0</v>
      </c>
      <c r="F8" s="15">
        <f t="shared" si="0"/>
        <v>0</v>
      </c>
      <c r="G8" s="28">
        <f t="shared" si="1"/>
        <v>55.2</v>
      </c>
    </row>
    <row r="9" spans="1:7" ht="19.5" customHeight="1">
      <c r="A9" s="17" t="s">
        <v>14</v>
      </c>
      <c r="B9" s="27">
        <v>11600</v>
      </c>
      <c r="C9" s="14">
        <v>2467.4</v>
      </c>
      <c r="D9" s="14">
        <v>153</v>
      </c>
      <c r="E9" s="14">
        <f>D9/D4*100</f>
        <v>2.6478834239036373</v>
      </c>
      <c r="F9" s="15">
        <f t="shared" si="0"/>
        <v>6.200859204020426</v>
      </c>
      <c r="G9" s="28">
        <f t="shared" si="1"/>
        <v>2314.4</v>
      </c>
    </row>
    <row r="10" spans="1:7" ht="15">
      <c r="A10" s="17" t="s">
        <v>15</v>
      </c>
      <c r="B10" s="27">
        <v>11700</v>
      </c>
      <c r="C10" s="14">
        <v>0</v>
      </c>
      <c r="D10" s="14">
        <v>0</v>
      </c>
      <c r="E10" s="14">
        <f>D10/D4*100</f>
        <v>0</v>
      </c>
      <c r="F10" s="15"/>
      <c r="G10" s="28">
        <f t="shared" si="1"/>
        <v>0</v>
      </c>
    </row>
    <row r="11" spans="1:7" ht="14.25">
      <c r="A11" s="16" t="s">
        <v>16</v>
      </c>
      <c r="B11" s="26">
        <v>20000</v>
      </c>
      <c r="C11" s="8">
        <f>C12</f>
        <v>10639</v>
      </c>
      <c r="D11" s="8">
        <f>D12</f>
        <v>979.1</v>
      </c>
      <c r="E11" s="9">
        <f>D11/D4*100</f>
        <v>16.944723270222557</v>
      </c>
      <c r="F11" s="8">
        <f t="shared" si="0"/>
        <v>9.202932606447975</v>
      </c>
      <c r="G11" s="25">
        <f t="shared" si="1"/>
        <v>9659.9</v>
      </c>
    </row>
    <row r="12" spans="1:7" ht="38.25">
      <c r="A12" s="17" t="s">
        <v>17</v>
      </c>
      <c r="B12" s="27">
        <v>20200</v>
      </c>
      <c r="C12" s="8">
        <v>10639</v>
      </c>
      <c r="D12" s="8">
        <v>979.1</v>
      </c>
      <c r="E12" s="9">
        <f>D12/D4*100</f>
        <v>16.944723270222557</v>
      </c>
      <c r="F12" s="8">
        <f t="shared" si="0"/>
        <v>9.202932606447975</v>
      </c>
      <c r="G12" s="25">
        <f t="shared" si="1"/>
        <v>9659.9</v>
      </c>
    </row>
    <row r="13" spans="1:7" ht="15">
      <c r="A13" s="2" t="s">
        <v>59</v>
      </c>
      <c r="B13" s="29"/>
      <c r="C13" s="29"/>
      <c r="D13" s="29"/>
      <c r="E13" s="29"/>
      <c r="F13" s="29"/>
      <c r="G13" s="29"/>
    </row>
    <row r="14" spans="1:7" ht="14.25">
      <c r="A14" s="18" t="s">
        <v>19</v>
      </c>
      <c r="B14" s="30" t="s">
        <v>18</v>
      </c>
      <c r="C14" s="10">
        <f>C15+C16+C17+C18+C19</f>
        <v>18814.5</v>
      </c>
      <c r="D14" s="10">
        <f>D15+D16+D17+D18+D19</f>
        <v>1000</v>
      </c>
      <c r="E14" s="31">
        <f>D14/D36*100</f>
        <v>39.224915666431315</v>
      </c>
      <c r="F14" s="32">
        <f>D14/C14*100</f>
        <v>5.3150495628371734</v>
      </c>
      <c r="G14" s="25">
        <f>C14-D14</f>
        <v>17814.5</v>
      </c>
    </row>
    <row r="15" spans="1:7" ht="30" customHeight="1">
      <c r="A15" s="19" t="s">
        <v>20</v>
      </c>
      <c r="B15" s="33" t="s">
        <v>21</v>
      </c>
      <c r="C15" s="34">
        <v>1295.8</v>
      </c>
      <c r="D15" s="34">
        <v>0</v>
      </c>
      <c r="E15" s="31">
        <f>D15/D36*100</f>
        <v>0</v>
      </c>
      <c r="F15" s="35">
        <f>D15/C15*100</f>
        <v>0</v>
      </c>
      <c r="G15" s="25">
        <f aca="true" t="shared" si="2" ref="G15:G22">C15-D15</f>
        <v>1295.8</v>
      </c>
    </row>
    <row r="16" spans="1:7" ht="42.75" customHeight="1">
      <c r="A16" s="19" t="s">
        <v>22</v>
      </c>
      <c r="B16" s="33" t="s">
        <v>23</v>
      </c>
      <c r="C16" s="36">
        <v>1763.5</v>
      </c>
      <c r="D16" s="36">
        <v>89.7</v>
      </c>
      <c r="E16" s="31">
        <f>D16/D36*100</f>
        <v>3.518474935278889</v>
      </c>
      <c r="F16" s="35">
        <f>D16/C16*100</f>
        <v>5.086475758434931</v>
      </c>
      <c r="G16" s="25">
        <f t="shared" si="2"/>
        <v>1673.8</v>
      </c>
    </row>
    <row r="17" spans="1:7" ht="40.5" customHeight="1">
      <c r="A17" s="19" t="s">
        <v>24</v>
      </c>
      <c r="B17" s="33" t="s">
        <v>25</v>
      </c>
      <c r="C17" s="36">
        <v>15355.9</v>
      </c>
      <c r="D17" s="36">
        <v>910.3</v>
      </c>
      <c r="E17" s="31">
        <f>D17/D36*100</f>
        <v>35.70644073115242</v>
      </c>
      <c r="F17" s="35">
        <f>D17/C17*100</f>
        <v>5.9280146393242985</v>
      </c>
      <c r="G17" s="25">
        <f t="shared" si="2"/>
        <v>14445.6</v>
      </c>
    </row>
    <row r="18" spans="1:7" ht="15">
      <c r="A18" s="19" t="s">
        <v>26</v>
      </c>
      <c r="B18" s="37" t="s">
        <v>27</v>
      </c>
      <c r="C18" s="36">
        <v>100</v>
      </c>
      <c r="D18" s="36">
        <v>0</v>
      </c>
      <c r="E18" s="31">
        <f>D18/D36*100</f>
        <v>0</v>
      </c>
      <c r="F18" s="35">
        <f aca="true" t="shared" si="3" ref="F18:F35">D18/C18*100</f>
        <v>0</v>
      </c>
      <c r="G18" s="25">
        <f t="shared" si="2"/>
        <v>100</v>
      </c>
    </row>
    <row r="19" spans="1:7" ht="15">
      <c r="A19" s="19" t="s">
        <v>28</v>
      </c>
      <c r="B19" s="37" t="s">
        <v>29</v>
      </c>
      <c r="C19" s="36">
        <v>299.3</v>
      </c>
      <c r="D19" s="36">
        <v>0</v>
      </c>
      <c r="E19" s="31">
        <f>D19/D36*100</f>
        <v>0</v>
      </c>
      <c r="F19" s="35">
        <f t="shared" si="3"/>
        <v>0</v>
      </c>
      <c r="G19" s="25">
        <f t="shared" si="2"/>
        <v>299.3</v>
      </c>
    </row>
    <row r="20" spans="1:7" ht="24">
      <c r="A20" s="18" t="s">
        <v>30</v>
      </c>
      <c r="B20" s="38" t="s">
        <v>31</v>
      </c>
      <c r="C20" s="11">
        <v>102.9</v>
      </c>
      <c r="D20" s="11">
        <v>0</v>
      </c>
      <c r="E20" s="31">
        <f>D20/D36*100</f>
        <v>0</v>
      </c>
      <c r="F20" s="32">
        <f t="shared" si="3"/>
        <v>0</v>
      </c>
      <c r="G20" s="25">
        <f t="shared" si="2"/>
        <v>102.9</v>
      </c>
    </row>
    <row r="21" spans="1:7" ht="14.25">
      <c r="A21" s="18" t="s">
        <v>32</v>
      </c>
      <c r="B21" s="30" t="s">
        <v>33</v>
      </c>
      <c r="C21" s="31">
        <f>C22+C23</f>
        <v>665.6</v>
      </c>
      <c r="D21" s="31">
        <f>D22+D23</f>
        <v>0</v>
      </c>
      <c r="E21" s="31">
        <f>D21/D36*100</f>
        <v>0</v>
      </c>
      <c r="F21" s="32">
        <f t="shared" si="3"/>
        <v>0</v>
      </c>
      <c r="G21" s="25">
        <f t="shared" si="2"/>
        <v>665.6</v>
      </c>
    </row>
    <row r="22" spans="1:7" ht="15">
      <c r="A22" s="19" t="s">
        <v>34</v>
      </c>
      <c r="B22" s="33" t="s">
        <v>35</v>
      </c>
      <c r="C22" s="36">
        <v>500.6</v>
      </c>
      <c r="D22" s="36"/>
      <c r="E22" s="31">
        <f>D22/D36*100</f>
        <v>0</v>
      </c>
      <c r="F22" s="35">
        <f t="shared" si="3"/>
        <v>0</v>
      </c>
      <c r="G22" s="25">
        <f t="shared" si="2"/>
        <v>500.6</v>
      </c>
    </row>
    <row r="23" spans="1:7" ht="18" customHeight="1">
      <c r="A23" s="19" t="s">
        <v>36</v>
      </c>
      <c r="B23" s="39" t="s">
        <v>37</v>
      </c>
      <c r="C23" s="36">
        <v>165</v>
      </c>
      <c r="D23" s="36"/>
      <c r="E23" s="31">
        <f>D23/D36*100</f>
        <v>0</v>
      </c>
      <c r="F23" s="35">
        <f t="shared" si="3"/>
        <v>0</v>
      </c>
      <c r="G23" s="25">
        <f>C23-D23</f>
        <v>165</v>
      </c>
    </row>
    <row r="24" spans="1:7" ht="19.5" customHeight="1">
      <c r="A24" s="18" t="s">
        <v>0</v>
      </c>
      <c r="B24" s="30" t="s">
        <v>38</v>
      </c>
      <c r="C24" s="31">
        <f>C25+C26</f>
        <v>34941.2</v>
      </c>
      <c r="D24" s="31">
        <f>D25+D26</f>
        <v>256.6</v>
      </c>
      <c r="E24" s="31">
        <f>D24/D36*100</f>
        <v>10.065113360006277</v>
      </c>
      <c r="F24" s="32">
        <f t="shared" si="3"/>
        <v>0.7343766098474009</v>
      </c>
      <c r="G24" s="25">
        <f aca="true" t="shared" si="4" ref="G24:G31">C24-D24</f>
        <v>34684.6</v>
      </c>
    </row>
    <row r="25" spans="1:7" ht="15">
      <c r="A25" s="19" t="s">
        <v>39</v>
      </c>
      <c r="B25" s="37" t="s">
        <v>40</v>
      </c>
      <c r="C25" s="36">
        <v>26686.8</v>
      </c>
      <c r="D25" s="36">
        <v>0</v>
      </c>
      <c r="E25" s="31">
        <f>D25/D36*100</f>
        <v>0</v>
      </c>
      <c r="F25" s="35">
        <f t="shared" si="3"/>
        <v>0</v>
      </c>
      <c r="G25" s="25">
        <f t="shared" si="4"/>
        <v>26686.8</v>
      </c>
    </row>
    <row r="26" spans="1:7" ht="24">
      <c r="A26" s="19" t="s">
        <v>41</v>
      </c>
      <c r="B26" s="40" t="s">
        <v>42</v>
      </c>
      <c r="C26" s="36">
        <v>8254.4</v>
      </c>
      <c r="D26" s="36">
        <v>256.6</v>
      </c>
      <c r="E26" s="31">
        <f>D26/D36*100</f>
        <v>10.065113360006277</v>
      </c>
      <c r="F26" s="35">
        <f t="shared" si="3"/>
        <v>3.108645086257027</v>
      </c>
      <c r="G26" s="25">
        <f t="shared" si="4"/>
        <v>7997.799999999999</v>
      </c>
    </row>
    <row r="27" spans="1:7" ht="14.25">
      <c r="A27" s="18" t="s">
        <v>4</v>
      </c>
      <c r="B27" s="30" t="s">
        <v>43</v>
      </c>
      <c r="C27" s="31">
        <f>C29+C28</f>
        <v>905.3</v>
      </c>
      <c r="D27" s="31">
        <f>D29+D28</f>
        <v>0</v>
      </c>
      <c r="E27" s="31">
        <f>D27/D36*100</f>
        <v>0</v>
      </c>
      <c r="F27" s="32">
        <f t="shared" si="3"/>
        <v>0</v>
      </c>
      <c r="G27" s="25">
        <f t="shared" si="4"/>
        <v>905.3</v>
      </c>
    </row>
    <row r="28" spans="1:7" ht="24">
      <c r="A28" s="19" t="s">
        <v>44</v>
      </c>
      <c r="B28" s="33" t="s">
        <v>45</v>
      </c>
      <c r="C28" s="36">
        <v>200</v>
      </c>
      <c r="D28" s="36">
        <v>0</v>
      </c>
      <c r="E28" s="31">
        <f>D28/D36*100</f>
        <v>0</v>
      </c>
      <c r="F28" s="35">
        <f t="shared" si="3"/>
        <v>0</v>
      </c>
      <c r="G28" s="25">
        <f t="shared" si="4"/>
        <v>200</v>
      </c>
    </row>
    <row r="29" spans="1:7" ht="15">
      <c r="A29" s="19" t="s">
        <v>46</v>
      </c>
      <c r="B29" s="33" t="s">
        <v>47</v>
      </c>
      <c r="C29" s="36">
        <v>705.3</v>
      </c>
      <c r="D29" s="36">
        <v>0</v>
      </c>
      <c r="E29" s="31">
        <f>D29/D36*100</f>
        <v>0</v>
      </c>
      <c r="F29" s="35">
        <f t="shared" si="3"/>
        <v>0</v>
      </c>
      <c r="G29" s="25">
        <f t="shared" si="4"/>
        <v>705.3</v>
      </c>
    </row>
    <row r="30" spans="1:7" ht="14.25">
      <c r="A30" s="18" t="s">
        <v>1</v>
      </c>
      <c r="B30" s="30" t="s">
        <v>48</v>
      </c>
      <c r="C30" s="11">
        <v>9046.7</v>
      </c>
      <c r="D30" s="11">
        <v>479.4</v>
      </c>
      <c r="E30" s="31">
        <f>D30/D36*100</f>
        <v>18.80442457048717</v>
      </c>
      <c r="F30" s="32">
        <f t="shared" si="3"/>
        <v>5.299169863043982</v>
      </c>
      <c r="G30" s="25">
        <f t="shared" si="4"/>
        <v>8567.300000000001</v>
      </c>
    </row>
    <row r="31" spans="1:7" ht="14.25">
      <c r="A31" s="18" t="s">
        <v>49</v>
      </c>
      <c r="B31" s="41" t="s">
        <v>50</v>
      </c>
      <c r="C31" s="11">
        <f>C32+C33</f>
        <v>9634.1</v>
      </c>
      <c r="D31" s="11">
        <f>D32+D33</f>
        <v>813.4</v>
      </c>
      <c r="E31" s="31">
        <f>D31/D36*100</f>
        <v>31.90554640307523</v>
      </c>
      <c r="F31" s="32">
        <f t="shared" si="3"/>
        <v>8.442926687495458</v>
      </c>
      <c r="G31" s="25">
        <f t="shared" si="4"/>
        <v>8820.7</v>
      </c>
    </row>
    <row r="32" spans="1:7" ht="15">
      <c r="A32" s="19" t="s">
        <v>51</v>
      </c>
      <c r="B32" s="40" t="s">
        <v>52</v>
      </c>
      <c r="C32" s="12">
        <v>741</v>
      </c>
      <c r="D32" s="12">
        <v>61.8</v>
      </c>
      <c r="E32" s="31">
        <f>D32/D36*100</f>
        <v>2.424099788185455</v>
      </c>
      <c r="F32" s="35">
        <f t="shared" si="3"/>
        <v>8.34008097165992</v>
      </c>
      <c r="G32" s="25">
        <f>C32-D32</f>
        <v>679.2</v>
      </c>
    </row>
    <row r="33" spans="1:7" ht="15">
      <c r="A33" s="19" t="s">
        <v>53</v>
      </c>
      <c r="B33" s="33" t="s">
        <v>54</v>
      </c>
      <c r="C33" s="42">
        <v>8893.1</v>
      </c>
      <c r="D33" s="42">
        <v>751.6</v>
      </c>
      <c r="E33" s="31">
        <f>D33/D36*100</f>
        <v>29.481446614889776</v>
      </c>
      <c r="F33" s="35">
        <f t="shared" si="3"/>
        <v>8.451496103720862</v>
      </c>
      <c r="G33" s="25">
        <f>C33-D33</f>
        <v>8141.5</v>
      </c>
    </row>
    <row r="34" spans="1:7" ht="14.25">
      <c r="A34" s="20" t="s">
        <v>2</v>
      </c>
      <c r="B34" s="38" t="s">
        <v>55</v>
      </c>
      <c r="C34" s="11">
        <v>632</v>
      </c>
      <c r="D34" s="11"/>
      <c r="E34" s="31">
        <f>D34/D36*100</f>
        <v>0</v>
      </c>
      <c r="F34" s="32">
        <f t="shared" si="3"/>
        <v>0</v>
      </c>
      <c r="G34" s="25">
        <f>C34-D34</f>
        <v>632</v>
      </c>
    </row>
    <row r="35" spans="1:7" ht="14.25">
      <c r="A35" s="18" t="s">
        <v>56</v>
      </c>
      <c r="B35" s="38" t="s">
        <v>57</v>
      </c>
      <c r="C35" s="11">
        <v>1416</v>
      </c>
      <c r="D35" s="11"/>
      <c r="E35" s="31">
        <f>D35/D36*100</f>
        <v>0</v>
      </c>
      <c r="F35" s="32">
        <f t="shared" si="3"/>
        <v>0</v>
      </c>
      <c r="G35" s="25">
        <f>C35-D35</f>
        <v>1416</v>
      </c>
    </row>
    <row r="36" spans="1:7" ht="15" thickBot="1">
      <c r="A36" s="13" t="s">
        <v>58</v>
      </c>
      <c r="B36" s="43"/>
      <c r="C36" s="44">
        <f>C14+C20+C21+C24+C30+C31+C34+C35+C27</f>
        <v>76158.3</v>
      </c>
      <c r="D36" s="44">
        <f>D14+D20+D21+D24+D30+D31+D34+D35+D27</f>
        <v>2549.4</v>
      </c>
      <c r="E36" s="44">
        <f>E14+E20+E21+E24+E30+E31+E34+E35+E27</f>
        <v>100</v>
      </c>
      <c r="F36" s="45">
        <f>D36/C36*100</f>
        <v>3.3475011915969763</v>
      </c>
      <c r="G36" s="25">
        <f>C36-D36</f>
        <v>73608.90000000001</v>
      </c>
    </row>
    <row r="37" spans="1:7" ht="15.75">
      <c r="A37" s="1" t="s">
        <v>5</v>
      </c>
      <c r="B37" s="46"/>
      <c r="C37" s="47">
        <f>C4-C36</f>
        <v>-11147.300000000003</v>
      </c>
      <c r="D37" s="47">
        <f>D4-D36</f>
        <v>3228.8000000000006</v>
      </c>
      <c r="E37" s="46"/>
      <c r="F37" s="48"/>
      <c r="G37" s="47"/>
    </row>
    <row r="38" spans="1:7" ht="18.75" customHeight="1">
      <c r="A38" s="2" t="s">
        <v>60</v>
      </c>
      <c r="B38" s="46"/>
      <c r="C38" s="46"/>
      <c r="D38" s="47">
        <f>D3+D4-D36</f>
        <v>26393.399999999998</v>
      </c>
      <c r="E38" s="46"/>
      <c r="F38" s="48"/>
      <c r="G38" s="46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2017-03-02T11:02:18Z</cp:lastPrinted>
  <dcterms:created xsi:type="dcterms:W3CDTF">2001-12-26T13:25:46Z</dcterms:created>
  <dcterms:modified xsi:type="dcterms:W3CDTF">2017-03-02T11:04:11Z</dcterms:modified>
  <cp:category/>
  <cp:version/>
  <cp:contentType/>
  <cp:contentStatus/>
</cp:coreProperties>
</file>