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360" yWindow="225" windowWidth="14820" windowHeight="7875" activeTab="2"/>
  </bookViews>
  <sheets>
    <sheet name="МС-1" sheetId="5" r:id="rId1"/>
    <sheet name="МА-2" sheetId="6" r:id="rId2"/>
    <sheet name="МУ-3" sheetId="7" r:id="rId3"/>
    <sheet name="ИК" sheetId="8" r:id="rId4"/>
  </sheets>
  <calcPr calcId="144525"/>
</workbook>
</file>

<file path=xl/calcChain.xml><?xml version="1.0" encoding="utf-8"?>
<calcChain xmlns="http://schemas.openxmlformats.org/spreadsheetml/2006/main">
  <c r="K27" i="8" l="1"/>
  <c r="K26" i="8"/>
  <c r="K25" i="8"/>
  <c r="K24" i="8"/>
  <c r="K23" i="8"/>
  <c r="K22" i="8" s="1"/>
  <c r="K21" i="8" s="1"/>
  <c r="K20" i="8" s="1"/>
  <c r="K28" i="8" s="1"/>
  <c r="J22" i="8"/>
  <c r="I22" i="8"/>
  <c r="I21" i="8" s="1"/>
  <c r="I20" i="8" s="1"/>
  <c r="I28" i="8" s="1"/>
  <c r="J21" i="8"/>
  <c r="J20" i="8"/>
  <c r="J28" i="8" s="1"/>
  <c r="A22" i="8"/>
  <c r="A23" i="8" s="1"/>
  <c r="A24" i="8" s="1"/>
  <c r="A25" i="8" s="1"/>
  <c r="A26" i="8" s="1"/>
  <c r="A27" i="8" s="1"/>
  <c r="H22" i="8"/>
  <c r="H21" i="8" s="1"/>
  <c r="H20" i="8" s="1"/>
  <c r="H28" i="8" s="1"/>
  <c r="A32" i="7" l="1"/>
  <c r="A33" i="7" s="1"/>
  <c r="A34" i="7" s="1"/>
  <c r="K33" i="7"/>
  <c r="K30" i="7" s="1"/>
  <c r="K25" i="7" s="1"/>
  <c r="K21" i="7" s="1"/>
  <c r="K20" i="7" s="1"/>
  <c r="K26" i="7"/>
  <c r="K22" i="7"/>
  <c r="J30" i="7"/>
  <c r="I30" i="7"/>
  <c r="J26" i="7"/>
  <c r="I26" i="7"/>
  <c r="J25" i="7"/>
  <c r="I25" i="7"/>
  <c r="J22" i="7"/>
  <c r="I22" i="7"/>
  <c r="J21" i="7"/>
  <c r="I21" i="7"/>
  <c r="J20" i="7"/>
  <c r="I20" i="7"/>
  <c r="H30" i="7"/>
  <c r="H26" i="7"/>
  <c r="H25" i="7" s="1"/>
  <c r="H22" i="7"/>
  <c r="K56" i="5"/>
  <c r="J56" i="5"/>
  <c r="I56" i="5"/>
  <c r="H56" i="5"/>
  <c r="K57" i="6"/>
  <c r="K54" i="6"/>
  <c r="K51" i="6"/>
  <c r="K49" i="6"/>
  <c r="K48" i="6"/>
  <c r="K46" i="6"/>
  <c r="K45" i="6"/>
  <c r="K44" i="6"/>
  <c r="K43" i="6"/>
  <c r="K42" i="6"/>
  <c r="K41" i="6"/>
  <c r="K40" i="6"/>
  <c r="K39" i="6"/>
  <c r="K37" i="6"/>
  <c r="K36" i="6"/>
  <c r="K35" i="6"/>
  <c r="K34" i="6"/>
  <c r="K33" i="6"/>
  <c r="K30" i="6"/>
  <c r="K29" i="6"/>
  <c r="K25" i="6"/>
  <c r="K24" i="6"/>
  <c r="J59" i="6"/>
  <c r="J58" i="6" s="1"/>
  <c r="J55" i="6" s="1"/>
  <c r="J56" i="6"/>
  <c r="J53" i="6"/>
  <c r="J52" i="6" s="1"/>
  <c r="J50" i="6"/>
  <c r="J47" i="6"/>
  <c r="J38" i="6"/>
  <c r="J32" i="6"/>
  <c r="J28" i="6"/>
  <c r="J23" i="6"/>
  <c r="J22" i="6"/>
  <c r="I59" i="6"/>
  <c r="I58" i="6" s="1"/>
  <c r="K58" i="6" s="1"/>
  <c r="I56" i="6"/>
  <c r="K56" i="6" s="1"/>
  <c r="I53" i="6"/>
  <c r="I52" i="6" s="1"/>
  <c r="K52" i="6" s="1"/>
  <c r="I50" i="6"/>
  <c r="K50" i="6" s="1"/>
  <c r="I47" i="6"/>
  <c r="K47" i="6" s="1"/>
  <c r="I38" i="6"/>
  <c r="K38" i="6" s="1"/>
  <c r="I32" i="6"/>
  <c r="I31" i="6" s="1"/>
  <c r="I28" i="6"/>
  <c r="K28" i="6" s="1"/>
  <c r="I23" i="6"/>
  <c r="I22" i="6" s="1"/>
  <c r="K22" i="6" s="1"/>
  <c r="K65" i="6"/>
  <c r="K64" i="6"/>
  <c r="K63" i="6"/>
  <c r="K62" i="6"/>
  <c r="K61" i="6"/>
  <c r="K60" i="6"/>
  <c r="H59" i="6"/>
  <c r="H58" i="6" s="1"/>
  <c r="H56" i="6"/>
  <c r="H53" i="6"/>
  <c r="H52" i="6" s="1"/>
  <c r="H50" i="6"/>
  <c r="H47" i="6"/>
  <c r="H38" i="6"/>
  <c r="H32" i="6"/>
  <c r="H28" i="6"/>
  <c r="H23" i="6"/>
  <c r="H22" i="6" s="1"/>
  <c r="K55" i="5"/>
  <c r="K52" i="5"/>
  <c r="K51" i="5"/>
  <c r="K49" i="5"/>
  <c r="K48" i="5"/>
  <c r="K47" i="5"/>
  <c r="K46" i="5"/>
  <c r="K45" i="5"/>
  <c r="K44" i="5"/>
  <c r="K42" i="5"/>
  <c r="K41" i="5"/>
  <c r="K40" i="5"/>
  <c r="K39" i="5"/>
  <c r="K36" i="5"/>
  <c r="K35" i="5"/>
  <c r="K34" i="5"/>
  <c r="K32" i="5"/>
  <c r="J31" i="5"/>
  <c r="J54" i="5"/>
  <c r="J53" i="5" s="1"/>
  <c r="K53" i="5" s="1"/>
  <c r="J50" i="5"/>
  <c r="J43" i="5"/>
  <c r="J38" i="5"/>
  <c r="J34" i="5"/>
  <c r="J28" i="5"/>
  <c r="J27" i="5"/>
  <c r="J24" i="5"/>
  <c r="I54" i="5"/>
  <c r="I53" i="5" s="1"/>
  <c r="I50" i="5"/>
  <c r="I43" i="5"/>
  <c r="I38" i="5"/>
  <c r="I37" i="5" s="1"/>
  <c r="I33" i="5" s="1"/>
  <c r="I34" i="5"/>
  <c r="I31" i="5"/>
  <c r="I28" i="5"/>
  <c r="I27" i="5"/>
  <c r="I24" i="5"/>
  <c r="I23" i="5"/>
  <c r="I22" i="5" s="1"/>
  <c r="H54" i="5"/>
  <c r="H53" i="5" s="1"/>
  <c r="H50" i="5"/>
  <c r="H43" i="5"/>
  <c r="H38" i="5"/>
  <c r="H37" i="5"/>
  <c r="H34" i="5"/>
  <c r="H33" i="5"/>
  <c r="H31" i="5"/>
  <c r="H30" i="5"/>
  <c r="H28" i="5"/>
  <c r="H27" i="5"/>
  <c r="H24" i="5"/>
  <c r="H23" i="5" s="1"/>
  <c r="H22" i="5" s="1"/>
  <c r="H21" i="5" s="1"/>
  <c r="H20" i="5" s="1"/>
  <c r="H21" i="7" l="1"/>
  <c r="H20" i="7" s="1"/>
  <c r="J31" i="6"/>
  <c r="K31" i="6" s="1"/>
  <c r="K32" i="6"/>
  <c r="H55" i="6"/>
  <c r="K23" i="6"/>
  <c r="K53" i="6"/>
  <c r="K59" i="6"/>
  <c r="H31" i="6"/>
  <c r="I27" i="6"/>
  <c r="J27" i="6"/>
  <c r="J26" i="6" s="1"/>
  <c r="J21" i="6" s="1"/>
  <c r="J20" i="6" s="1"/>
  <c r="J66" i="6" s="1"/>
  <c r="I55" i="6"/>
  <c r="K55" i="6" s="1"/>
  <c r="H27" i="6"/>
  <c r="H26" i="6" s="1"/>
  <c r="H21" i="6" s="1"/>
  <c r="K54" i="5"/>
  <c r="K50" i="5"/>
  <c r="K43" i="5"/>
  <c r="J37" i="5"/>
  <c r="I30" i="5"/>
  <c r="I21" i="5" s="1"/>
  <c r="I20" i="5" s="1"/>
  <c r="K37" i="5"/>
  <c r="K38" i="5"/>
  <c r="J23" i="5"/>
  <c r="J22" i="5" s="1"/>
  <c r="J33" i="5"/>
  <c r="I26" i="6" l="1"/>
  <c r="K27" i="6"/>
  <c r="H20" i="6"/>
  <c r="H66" i="6" s="1"/>
  <c r="J30" i="5"/>
  <c r="K33" i="5"/>
  <c r="J21" i="5"/>
  <c r="J20" i="5" s="1"/>
  <c r="I21" i="6" l="1"/>
  <c r="K26" i="6"/>
  <c r="K22" i="5"/>
  <c r="K21" i="6" l="1"/>
  <c r="I20" i="6"/>
  <c r="I66" i="6" l="1"/>
  <c r="K20" i="6"/>
  <c r="K66" i="6" s="1"/>
  <c r="K28" i="5"/>
  <c r="K30" i="5" l="1"/>
  <c r="K29" i="5"/>
  <c r="A22" i="7" l="1"/>
  <c r="A23" i="7" l="1"/>
  <c r="A24" i="7" s="1"/>
  <c r="A25" i="7" s="1"/>
  <c r="A26" i="7" s="1"/>
  <c r="A27" i="7" l="1"/>
  <c r="A28" i="7" s="1"/>
  <c r="A29" i="7" s="1"/>
  <c r="A30" i="7" s="1"/>
  <c r="A31" i="7" s="1"/>
  <c r="A61" i="6" l="1"/>
  <c r="A62" i="6" s="1"/>
  <c r="A63" i="6" s="1"/>
  <c r="A64" i="6" s="1"/>
  <c r="A65" i="6" s="1"/>
  <c r="K31" i="5" l="1"/>
  <c r="K27" i="5"/>
  <c r="K23" i="5"/>
  <c r="K21" i="5"/>
  <c r="K20" i="5"/>
  <c r="K26" i="5" l="1"/>
  <c r="K25" i="5"/>
  <c r="K24" i="5" l="1"/>
</calcChain>
</file>

<file path=xl/sharedStrings.xml><?xml version="1.0" encoding="utf-8"?>
<sst xmlns="http://schemas.openxmlformats.org/spreadsheetml/2006/main" count="523" uniqueCount="145">
  <si>
    <t>Получатель бюджетных средств</t>
  </si>
  <si>
    <t>Главный распорядитель бюджетных средств</t>
  </si>
  <si>
    <t>Местная администрация муниципального образования муниципальный округ Васильевский Санкт-Петербурга (код ГРБС - 908)</t>
  </si>
  <si>
    <t>Наименование бюджета</t>
  </si>
  <si>
    <t>Бюджет муниципального образования муниципальный округ Васильевский Санкт-Петербурга</t>
  </si>
  <si>
    <t>(руб.)</t>
  </si>
  <si>
    <t>Код бюджетной классицикафии</t>
  </si>
  <si>
    <t>Обязательства</t>
  </si>
  <si>
    <t>КОСГУ</t>
  </si>
  <si>
    <t>действую-щие</t>
  </si>
  <si>
    <t>принимае-мые</t>
  </si>
  <si>
    <t>Сумма, всего</t>
  </si>
  <si>
    <t>211</t>
  </si>
  <si>
    <t>213</t>
  </si>
  <si>
    <t>226</t>
  </si>
  <si>
    <t>221</t>
  </si>
  <si>
    <t>223</t>
  </si>
  <si>
    <t>Всего:</t>
  </si>
  <si>
    <t>Глава муниципального образования</t>
  </si>
  <si>
    <t xml:space="preserve">Начальник финансовой службы </t>
  </si>
  <si>
    <t>340</t>
  </si>
  <si>
    <t>290</t>
  </si>
  <si>
    <t xml:space="preserve">Местная администрация муниципального образования муниципальный округ Васильевский Санкт-Петербурга </t>
  </si>
  <si>
    <t>222</t>
  </si>
  <si>
    <t>225</t>
  </si>
  <si>
    <t>310</t>
  </si>
  <si>
    <t>870</t>
  </si>
  <si>
    <t>242</t>
  </si>
  <si>
    <t>Муниципальное казенное учреждение "Служба по благоустройству"</t>
  </si>
  <si>
    <t>Москвин О.В.</t>
  </si>
  <si>
    <t>111</t>
  </si>
  <si>
    <t>244</t>
  </si>
  <si>
    <t>Александрова Т.Г.</t>
  </si>
  <si>
    <t>Муниципальный совет муниципального образования муниципальный округ Васильевский Санкт-Петербурга (код ГРБС -986)</t>
  </si>
  <si>
    <t>Главный распорядитель бюджетных средств, получатель бюджетных средств</t>
  </si>
  <si>
    <t>121</t>
  </si>
  <si>
    <t>321</t>
  </si>
  <si>
    <t>851</t>
  </si>
  <si>
    <t>852</t>
  </si>
  <si>
    <t>Заработная плата</t>
  </si>
  <si>
    <t>Начисления на выплаты по оплате труда</t>
  </si>
  <si>
    <t>Прочие расходы</t>
  </si>
  <si>
    <t>Увеличение стоимости материальных запасов</t>
  </si>
  <si>
    <t>Коммунальные услуги</t>
  </si>
  <si>
    <t>Увеличение стоимости основных средств</t>
  </si>
  <si>
    <t>Транспортные услуги</t>
  </si>
  <si>
    <t>598</t>
  </si>
  <si>
    <t>Формирование архивных фондов органов местного самоуправления, муниципальных предприятий и учреждений</t>
  </si>
  <si>
    <t>Формирование и размещение муниципального заказа</t>
  </si>
  <si>
    <t>Директор МУ "Служба по благоустройству"</t>
  </si>
  <si>
    <t xml:space="preserve"> БЮДЖЕТНАЯ СМЕТА НА 2014 ГОД</t>
  </si>
  <si>
    <t>от 30 сентября  2013г.</t>
  </si>
  <si>
    <t>N  п/п</t>
  </si>
  <si>
    <t>НАИМЕНОВАНИЕ     СТАТЕЙ</t>
  </si>
  <si>
    <t>Код главного распорядителя бюджетных средств</t>
  </si>
  <si>
    <t>Код раздела,под-раздела</t>
  </si>
  <si>
    <t>Код целевой статьи</t>
  </si>
  <si>
    <t>Код вида расходов</t>
  </si>
  <si>
    <t>СУММА, год.  тыс.руб.</t>
  </si>
  <si>
    <t>МУНИЦИПАЛЬНЫЙ СОВЕТ МУНИЦИПАЛЬНОГО ОБРАЗОВАНИЯ МУНИЦИПАЛЬНЫЙ ОКРУГ ВАСИЛЬЕВСКИЙ  (986)</t>
  </si>
  <si>
    <t>1.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</si>
  <si>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</si>
  <si>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</si>
  <si>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</si>
  <si>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</si>
  <si>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</si>
  <si>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002 01 00</t>
  </si>
  <si>
    <t>Фонд оплаты труда и страховые взносы</t>
  </si>
  <si>
    <t>Иные закупки товаров, работ и услуг для муниципальных нужд</t>
  </si>
  <si>
    <t>240</t>
  </si>
  <si>
    <t>Закупка товаров, работ, услуг в сфере информационно- коммуникационных технологий</t>
  </si>
  <si>
    <t>Услуги связи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</si>
  <si>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</si>
  <si>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</si>
  <si>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</si>
  <si>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</t>
  </si>
  <si>
    <t>002 03 00</t>
  </si>
  <si>
    <t>Пособия и компенсации гражданам и иные социальные выплаты, кроме публичных нормативных обязательств</t>
  </si>
  <si>
    <t>Аппарат представительного органа муниципального образования</t>
  </si>
  <si>
    <t>002 04 00</t>
  </si>
  <si>
    <t>Прочие услуги</t>
  </si>
  <si>
    <t>Приобретение материалов</t>
  </si>
  <si>
    <t>Прочая закупка товаров, работ и услуг для муниципальных нужд</t>
  </si>
  <si>
    <t>Работы , услуги по содержанию имущества</t>
  </si>
  <si>
    <t>Увеличение стоимсти основных средств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</si>
  <si>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</si>
  <si>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</si>
  <si>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</si>
  <si>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Уплата прочих налогов, сборов и иных платежей</t>
  </si>
  <si>
    <t>1.3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</si>
  <si>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</si>
  <si>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</si>
  <si>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</si>
  <si>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092 05 00</t>
  </si>
  <si>
    <t xml:space="preserve">Утверждено на 2014 год </t>
  </si>
  <si>
    <t>(тыс.руб.)</t>
  </si>
  <si>
    <t>Утверждаю</t>
  </si>
  <si>
    <t>И.О. Главы администрации МО Васильевский</t>
  </si>
  <si>
    <t>_______________________К.А.Чебыкин</t>
  </si>
  <si>
    <t>"______"__________________2013 года</t>
  </si>
  <si>
    <t>Глава внутрегородского муниципального образования, исполняющий полномочия председателя муниципального совета  МО Васильевский Санкт-Петербурга</t>
  </si>
  <si>
    <t>____________________Н.И.Смоктий</t>
  </si>
  <si>
    <t>"______"________________2013 года</t>
  </si>
  <si>
    <t>Код раздела, под-раздела</t>
  </si>
  <si>
    <t>Начальник финансово-экономической службы</t>
  </si>
  <si>
    <t>Т.Г. Александрова</t>
  </si>
  <si>
    <t>2.</t>
  </si>
  <si>
    <t>2.1.</t>
  </si>
  <si>
    <t>Функционирование Правительства Российской Федерации , высших исполнительных органов государственной власти субьектов Российской Федерации , местных администраций</t>
  </si>
  <si>
    <t>0104</t>
  </si>
  <si>
    <t xml:space="preserve">Глава местной администрации </t>
  </si>
  <si>
    <t>002 05 00</t>
  </si>
  <si>
    <t>Местная администрация (исполнительно-распорядительный орган муниципального образования)</t>
  </si>
  <si>
    <t>002 06 00</t>
  </si>
  <si>
    <t>Содержание и обеспечение деятельности местной администрации по решению вопросов местного значения</t>
  </si>
  <si>
    <t>002 06 01</t>
  </si>
  <si>
    <t xml:space="preserve">Услуги связи </t>
  </si>
  <si>
    <t>Содержание имущества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</si>
  <si>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</si>
  <si>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002 06 03</t>
  </si>
  <si>
    <t>Выполнение отдельных государственных полномочий за счет субвенций из фонда компенсаций Санкт-Петербурга</t>
  </si>
  <si>
    <t>2.2.</t>
  </si>
  <si>
    <t>Резервные фонды</t>
  </si>
  <si>
    <t>0111</t>
  </si>
  <si>
    <t>Резервный фонд местной администации</t>
  </si>
  <si>
    <t>070 01 00</t>
  </si>
  <si>
    <t>Резервные средства</t>
  </si>
  <si>
    <t>2.3.</t>
  </si>
  <si>
    <t>090 01 00</t>
  </si>
  <si>
    <t>Реализация функций, связанных с общегосударственным управлением</t>
  </si>
  <si>
    <t>092 00 00</t>
  </si>
  <si>
    <t>092 02 00</t>
  </si>
  <si>
    <t>ВСЕГО</t>
  </si>
  <si>
    <t>(тыс. руб.)</t>
  </si>
  <si>
    <t>Другие вопросы в области жилищно-коммунального хозяйства</t>
  </si>
  <si>
    <t>0505</t>
  </si>
  <si>
    <t xml:space="preserve">Содержание и обеспечение деятельности учреждений, подведомственных органам местного самоуправления, осуществляющих руководство и управление в сфере жилищно- коммунального хозяйства  </t>
  </si>
  <si>
    <t>002 99 01</t>
  </si>
  <si>
    <t>Прочая закупка товаров,работ и услуг для муниципальных нужд</t>
  </si>
  <si>
    <t>Избирательная комиссия муниципального образования муниципальный округ Васильевский Санкт-Петербурга (код ГРБС -933)</t>
  </si>
  <si>
    <t>Избирательная комиссия (933)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</si>
  <si>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</si>
  <si>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</si>
  <si>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</si>
  <si>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020 01 01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</si>
</sst>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49" fontId="1" fillId="0" borderId="2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1"/>
    </xf>
    <xf numFmtId="16" fontId="5" fillId="0" borderId="2" xfId="0" applyNumberFormat="1" applyFont="1" applyBorder="1"/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164" fontId="8" fillId="0" borderId="2" xfId="0" applyNumberFormat="1" applyFont="1" applyBorder="1"/>
    <xf numFmtId="16" fontId="4" fillId="0" borderId="2" xfId="0" applyNumberFormat="1" applyFont="1" applyBorder="1"/>
    <xf numFmtId="49" fontId="9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/>
    <xf numFmtId="49" fontId="6" fillId="0" borderId="2" xfId="0" applyNumberFormat="1" applyFont="1" applyBorder="1" applyAlignment="1">
      <alignment horizontal="center"/>
    </xf>
    <xf numFmtId="49" fontId="5" fillId="0" borderId="2" xfId="0" applyNumberFormat="1" applyFont="1" applyBorder="1"/>
    <xf numFmtId="0" fontId="4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164" fontId="7" fillId="0" borderId="2" xfId="0" applyNumberFormat="1" applyFont="1" applyBorder="1"/>
    <xf numFmtId="49" fontId="8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64" fontId="11" fillId="0" borderId="2" xfId="0" applyNumberFormat="1" applyFont="1" applyBorder="1"/>
    <xf numFmtId="0" fontId="3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164" fontId="12" fillId="0" borderId="2" xfId="0" applyNumberFormat="1" applyFont="1" applyBorder="1"/>
    <xf numFmtId="49" fontId="11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/>
    <xf numFmtId="0" fontId="14" fillId="0" borderId="0" xfId="0" applyFont="1" applyAlignment="1">
      <alignment wrapText="1"/>
    </xf>
    <xf numFmtId="0" fontId="4" fillId="0" borderId="2" xfId="0" applyFont="1" applyBorder="1"/>
    <xf numFmtId="0" fontId="5" fillId="0" borderId="2" xfId="0" applyFont="1" applyBorder="1"/>
    <xf numFmtId="164" fontId="9" fillId="0" borderId="2" xfId="0" applyNumberFormat="1" applyFont="1" applyBorder="1"/>
    <xf numFmtId="164" fontId="6" fillId="0" borderId="2" xfId="0" applyNumberFormat="1" applyFont="1" applyBorder="1"/>
    <xf numFmtId="164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4" fillId="0" borderId="2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49" workbookViewId="0">
      <selection activeCell="F56" sqref="F56:K56"/>
    </sheetView>
  </sheetViews>
  <sheetFormatPr defaultRowHeight="12.75" x14ac:dyDescent="0.2"/>
  <cols>
    <col min="1" max="1" width="6.5703125" style="2" customWidth="1"/>
    <col min="2" max="2" width="32" style="1" customWidth="1"/>
    <col min="3" max="3" width="7.5703125" style="2" customWidth="1"/>
    <col min="4" max="4" width="8.5703125" style="2" customWidth="1"/>
    <col min="5" max="5" width="8.7109375" style="2" customWidth="1"/>
    <col min="6" max="6" width="7.85546875" style="2" customWidth="1"/>
    <col min="7" max="7" width="7.42578125" style="2" customWidth="1"/>
    <col min="8" max="8" width="10.140625" style="1" customWidth="1"/>
    <col min="9" max="9" width="9.7109375" style="1" customWidth="1"/>
    <col min="10" max="10" width="9.85546875" style="1" customWidth="1"/>
    <col min="11" max="11" width="9.28515625" style="1" customWidth="1"/>
    <col min="12" max="16384" width="9.140625" style="1"/>
  </cols>
  <sheetData>
    <row r="1" spans="1:11" x14ac:dyDescent="0.2">
      <c r="H1" s="88" t="s">
        <v>96</v>
      </c>
      <c r="I1" s="88"/>
      <c r="J1" s="88"/>
      <c r="K1" s="88"/>
    </row>
    <row r="2" spans="1:11" ht="50.25" customHeight="1" x14ac:dyDescent="0.2">
      <c r="H2" s="89" t="s">
        <v>100</v>
      </c>
      <c r="I2" s="89"/>
      <c r="J2" s="89"/>
      <c r="K2" s="89"/>
    </row>
    <row r="3" spans="1:11" x14ac:dyDescent="0.2">
      <c r="H3" s="88" t="s">
        <v>101</v>
      </c>
      <c r="I3" s="88"/>
      <c r="J3" s="88"/>
      <c r="K3" s="88"/>
    </row>
    <row r="4" spans="1:11" x14ac:dyDescent="0.2">
      <c r="H4" s="90" t="s">
        <v>102</v>
      </c>
      <c r="I4" s="90"/>
      <c r="J4" s="90"/>
      <c r="K4" s="90"/>
    </row>
    <row r="5" spans="1:11" x14ac:dyDescent="0.2">
      <c r="H5" s="2"/>
      <c r="I5" s="2"/>
      <c r="J5" s="2"/>
      <c r="K5" s="2"/>
    </row>
    <row r="6" spans="1:11" x14ac:dyDescent="0.2">
      <c r="H6" s="2"/>
      <c r="I6" s="2"/>
      <c r="J6" s="2"/>
      <c r="K6" s="2"/>
    </row>
    <row r="7" spans="1:11" ht="15.75" x14ac:dyDescent="0.2">
      <c r="A7" s="91" t="s">
        <v>50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9" spans="1:11" x14ac:dyDescent="0.2">
      <c r="A9" s="95" t="s">
        <v>51</v>
      </c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ht="13.5" customHeight="1" x14ac:dyDescent="0.2"/>
    <row r="11" spans="1:11" ht="39.75" customHeight="1" x14ac:dyDescent="0.2">
      <c r="B11" s="3" t="s">
        <v>34</v>
      </c>
      <c r="C11" s="96" t="s">
        <v>33</v>
      </c>
      <c r="D11" s="96"/>
      <c r="E11" s="96"/>
      <c r="F11" s="96"/>
      <c r="G11" s="96"/>
      <c r="H11" s="96"/>
      <c r="I11" s="96"/>
      <c r="J11" s="96"/>
      <c r="K11" s="96"/>
    </row>
    <row r="12" spans="1:11" ht="6.75" customHeight="1" x14ac:dyDescent="0.2"/>
    <row r="13" spans="1:11" ht="24.75" customHeight="1" x14ac:dyDescent="0.2">
      <c r="B13" s="3" t="s">
        <v>1</v>
      </c>
      <c r="C13" s="97" t="s">
        <v>22</v>
      </c>
      <c r="D13" s="97"/>
      <c r="E13" s="97"/>
      <c r="F13" s="97"/>
      <c r="G13" s="97"/>
      <c r="H13" s="97"/>
      <c r="I13" s="97"/>
      <c r="J13" s="97"/>
      <c r="K13" s="97"/>
    </row>
    <row r="15" spans="1:11" x14ac:dyDescent="0.2">
      <c r="B15" s="1" t="s">
        <v>3</v>
      </c>
      <c r="C15" s="98" t="s">
        <v>4</v>
      </c>
      <c r="D15" s="98"/>
      <c r="E15" s="98"/>
      <c r="F15" s="98"/>
      <c r="G15" s="98"/>
      <c r="H15" s="98"/>
      <c r="I15" s="98"/>
      <c r="J15" s="98"/>
      <c r="K15" s="98"/>
    </row>
    <row r="17" spans="1:11" ht="15" customHeight="1" x14ac:dyDescent="0.2">
      <c r="A17" s="16"/>
      <c r="C17" s="16"/>
      <c r="D17" s="16"/>
      <c r="E17" s="16"/>
      <c r="F17" s="16"/>
      <c r="G17" s="16"/>
      <c r="J17" s="99" t="s">
        <v>95</v>
      </c>
      <c r="K17" s="99"/>
    </row>
    <row r="18" spans="1:11" ht="27" customHeight="1" x14ac:dyDescent="0.2">
      <c r="A18" s="92" t="s">
        <v>52</v>
      </c>
      <c r="B18" s="92" t="s">
        <v>53</v>
      </c>
      <c r="C18" s="100" t="s">
        <v>6</v>
      </c>
      <c r="D18" s="101"/>
      <c r="E18" s="101"/>
      <c r="F18" s="101"/>
      <c r="G18" s="102"/>
      <c r="H18" s="39" t="s">
        <v>94</v>
      </c>
      <c r="I18" s="103" t="s">
        <v>7</v>
      </c>
      <c r="J18" s="103"/>
      <c r="K18" s="103"/>
    </row>
    <row r="19" spans="1:11" s="4" customFormat="1" ht="96" x14ac:dyDescent="0.2">
      <c r="A19" s="93"/>
      <c r="B19" s="93"/>
      <c r="C19" s="20" t="s">
        <v>54</v>
      </c>
      <c r="D19" s="20" t="s">
        <v>103</v>
      </c>
      <c r="E19" s="20" t="s">
        <v>56</v>
      </c>
      <c r="F19" s="20" t="s">
        <v>57</v>
      </c>
      <c r="G19" s="20" t="s">
        <v>8</v>
      </c>
      <c r="H19" s="20" t="s">
        <v>58</v>
      </c>
      <c r="I19" s="49" t="s">
        <v>9</v>
      </c>
      <c r="J19" s="49" t="s">
        <v>10</v>
      </c>
      <c r="K19" s="49" t="s">
        <v>11</v>
      </c>
    </row>
    <row r="20" spans="1:11" ht="60.75" x14ac:dyDescent="0.25">
      <c r="A20" s="22"/>
      <c r="B20" s="23" t="s">
        <v>59</v>
      </c>
      <c r="C20" s="24">
        <v>986</v>
      </c>
      <c r="D20" s="25"/>
      <c r="E20" s="25"/>
      <c r="F20" s="25"/>
      <c r="G20" s="25"/>
      <c r="H20" s="26">
        <f>H21</f>
        <v>2687.4</v>
      </c>
      <c r="I20" s="26">
        <f>I21</f>
        <v>1608.7</v>
      </c>
      <c r="J20" s="26">
        <f>J21</f>
        <v>1078.6999999999998</v>
      </c>
      <c r="K20" s="50">
        <f>SUM(I20:J20)</f>
        <v>2687.3999999999996</v>
      </c>
    </row>
    <row r="21" spans="1:11" ht="24.75" x14ac:dyDescent="0.25">
      <c r="A21" s="27" t="s">
        <v>60</v>
      </c>
      <c r="B21" s="23" t="s">
        <v>61</v>
      </c>
      <c r="C21" s="24">
        <v>986</v>
      </c>
      <c r="D21" s="28" t="s">
        <v>62</v>
      </c>
      <c r="E21" s="28"/>
      <c r="F21" s="28"/>
      <c r="G21" s="28"/>
      <c r="H21" s="29">
        <f>H22+H30+H53</f>
        <v>2687.4</v>
      </c>
      <c r="I21" s="29">
        <f>I22+I30+I53</f>
        <v>1608.7</v>
      </c>
      <c r="J21" s="29">
        <f>J22+J30+J53</f>
        <v>1078.6999999999998</v>
      </c>
      <c r="K21" s="50">
        <f t="shared" ref="K21:K55" si="0">SUM(I21:J21)</f>
        <v>2687.3999999999996</v>
      </c>
    </row>
    <row r="22" spans="1:11" ht="48" x14ac:dyDescent="0.2">
      <c r="A22" s="30" t="s">
        <v>63</v>
      </c>
      <c r="B22" s="23" t="s">
        <v>64</v>
      </c>
      <c r="C22" s="40">
        <v>986</v>
      </c>
      <c r="D22" s="41" t="s">
        <v>65</v>
      </c>
      <c r="E22" s="42"/>
      <c r="F22" s="42"/>
      <c r="G22" s="42"/>
      <c r="H22" s="43">
        <f>H23</f>
        <v>1058</v>
      </c>
      <c r="I22" s="43">
        <f>I23</f>
        <v>1044.2</v>
      </c>
      <c r="J22" s="43">
        <f>J23</f>
        <v>13.8</v>
      </c>
      <c r="K22" s="50">
        <f t="shared" ref="K22" si="1">SUM(I22:J22)</f>
        <v>1058</v>
      </c>
    </row>
    <row r="23" spans="1:11" x14ac:dyDescent="0.2">
      <c r="A23" s="32"/>
      <c r="B23" s="33" t="s">
        <v>18</v>
      </c>
      <c r="C23" s="44">
        <v>986</v>
      </c>
      <c r="D23" s="41" t="s">
        <v>65</v>
      </c>
      <c r="E23" s="41" t="s">
        <v>66</v>
      </c>
      <c r="F23" s="41"/>
      <c r="G23" s="41"/>
      <c r="H23" s="43">
        <f>H24+H27</f>
        <v>1058</v>
      </c>
      <c r="I23" s="43">
        <f>I24+I27</f>
        <v>1044.2</v>
      </c>
      <c r="J23" s="43">
        <f>J24+J27</f>
        <v>13.8</v>
      </c>
      <c r="K23" s="50">
        <f t="shared" si="0"/>
        <v>1058</v>
      </c>
    </row>
    <row r="24" spans="1:11" ht="24" x14ac:dyDescent="0.2">
      <c r="A24" s="32"/>
      <c r="B24" s="23" t="s">
        <v>67</v>
      </c>
      <c r="C24" s="44">
        <v>986</v>
      </c>
      <c r="D24" s="41" t="s">
        <v>65</v>
      </c>
      <c r="E24" s="41" t="s">
        <v>66</v>
      </c>
      <c r="F24" s="41" t="s">
        <v>35</v>
      </c>
      <c r="G24" s="41"/>
      <c r="H24" s="43">
        <f>H25+H26</f>
        <v>1044.2</v>
      </c>
      <c r="I24" s="43">
        <f>I25+I26</f>
        <v>1044.2</v>
      </c>
      <c r="J24" s="43">
        <f>J25+J26</f>
        <v>0</v>
      </c>
      <c r="K24" s="50">
        <f t="shared" si="0"/>
        <v>1044.2</v>
      </c>
    </row>
    <row r="25" spans="1:11" x14ac:dyDescent="0.2">
      <c r="A25" s="32"/>
      <c r="B25" s="35" t="s">
        <v>39</v>
      </c>
      <c r="C25" s="45"/>
      <c r="D25" s="42"/>
      <c r="E25" s="42"/>
      <c r="F25" s="42"/>
      <c r="G25" s="42" t="s">
        <v>12</v>
      </c>
      <c r="H25" s="46">
        <v>833.8</v>
      </c>
      <c r="I25" s="46">
        <v>833.8</v>
      </c>
      <c r="J25" s="46">
        <v>0</v>
      </c>
      <c r="K25" s="50">
        <f t="shared" si="0"/>
        <v>833.8</v>
      </c>
    </row>
    <row r="26" spans="1:11" ht="18" customHeight="1" x14ac:dyDescent="0.2">
      <c r="A26" s="32"/>
      <c r="B26" s="35" t="s">
        <v>40</v>
      </c>
      <c r="C26" s="45"/>
      <c r="D26" s="42"/>
      <c r="E26" s="42"/>
      <c r="F26" s="42"/>
      <c r="G26" s="42" t="s">
        <v>13</v>
      </c>
      <c r="H26" s="46">
        <v>210.4</v>
      </c>
      <c r="I26" s="46">
        <v>210.4</v>
      </c>
      <c r="J26" s="46">
        <v>0</v>
      </c>
      <c r="K26" s="50">
        <f t="shared" si="0"/>
        <v>210.4</v>
      </c>
    </row>
    <row r="27" spans="1:11" ht="24" x14ac:dyDescent="0.2">
      <c r="A27" s="32"/>
      <c r="B27" s="23" t="s">
        <v>68</v>
      </c>
      <c r="C27" s="44">
        <v>986</v>
      </c>
      <c r="D27" s="41" t="s">
        <v>65</v>
      </c>
      <c r="E27" s="41" t="s">
        <v>66</v>
      </c>
      <c r="F27" s="41" t="s">
        <v>69</v>
      </c>
      <c r="G27" s="41"/>
      <c r="H27" s="43">
        <f t="shared" ref="H27:J28" si="2">H28</f>
        <v>13.8</v>
      </c>
      <c r="I27" s="43">
        <f t="shared" si="2"/>
        <v>0</v>
      </c>
      <c r="J27" s="43">
        <f t="shared" si="2"/>
        <v>13.8</v>
      </c>
      <c r="K27" s="50">
        <f t="shared" si="0"/>
        <v>13.8</v>
      </c>
    </row>
    <row r="28" spans="1:11" ht="36" x14ac:dyDescent="0.2">
      <c r="A28" s="32"/>
      <c r="B28" s="23" t="s">
        <v>70</v>
      </c>
      <c r="C28" s="44">
        <v>986</v>
      </c>
      <c r="D28" s="41" t="s">
        <v>65</v>
      </c>
      <c r="E28" s="41" t="s">
        <v>66</v>
      </c>
      <c r="F28" s="41" t="s">
        <v>27</v>
      </c>
      <c r="G28" s="41"/>
      <c r="H28" s="43">
        <f t="shared" si="2"/>
        <v>13.8</v>
      </c>
      <c r="I28" s="43">
        <f t="shared" si="2"/>
        <v>0</v>
      </c>
      <c r="J28" s="43">
        <f t="shared" si="2"/>
        <v>13.8</v>
      </c>
      <c r="K28" s="50">
        <f>SUM(I28:J28)</f>
        <v>13.8</v>
      </c>
    </row>
    <row r="29" spans="1:11" x14ac:dyDescent="0.2">
      <c r="A29" s="32"/>
      <c r="B29" s="35" t="s">
        <v>71</v>
      </c>
      <c r="C29" s="44">
        <v>986</v>
      </c>
      <c r="D29" s="41" t="s">
        <v>65</v>
      </c>
      <c r="E29" s="41" t="s">
        <v>66</v>
      </c>
      <c r="F29" s="42" t="s">
        <v>27</v>
      </c>
      <c r="G29" s="42" t="s">
        <v>15</v>
      </c>
      <c r="H29" s="46">
        <v>13.8</v>
      </c>
      <c r="I29" s="46"/>
      <c r="J29" s="46">
        <v>13.8</v>
      </c>
      <c r="K29" s="50">
        <f t="shared" ref="K29:K30" si="3">SUM(I29:J29)</f>
        <v>13.8</v>
      </c>
    </row>
    <row r="30" spans="1:11" ht="60" x14ac:dyDescent="0.2">
      <c r="A30" s="30" t="s">
        <v>72</v>
      </c>
      <c r="B30" s="23" t="s">
        <v>73</v>
      </c>
      <c r="C30" s="40">
        <v>986</v>
      </c>
      <c r="D30" s="41" t="s">
        <v>74</v>
      </c>
      <c r="E30" s="42"/>
      <c r="F30" s="42"/>
      <c r="G30" s="42"/>
      <c r="H30" s="43">
        <f>H31+H33</f>
        <v>1569.4</v>
      </c>
      <c r="I30" s="43">
        <f>I31+I33</f>
        <v>564.5</v>
      </c>
      <c r="J30" s="43">
        <f>J31+J33</f>
        <v>1004.9</v>
      </c>
      <c r="K30" s="50">
        <f t="shared" si="3"/>
        <v>1569.4</v>
      </c>
    </row>
    <row r="31" spans="1:11" ht="24" x14ac:dyDescent="0.2">
      <c r="A31" s="22"/>
      <c r="B31" s="35" t="s">
        <v>75</v>
      </c>
      <c r="C31" s="40">
        <v>986</v>
      </c>
      <c r="D31" s="42" t="s">
        <v>74</v>
      </c>
      <c r="E31" s="42" t="s">
        <v>76</v>
      </c>
      <c r="F31" s="42"/>
      <c r="G31" s="42"/>
      <c r="H31" s="46">
        <f>H32</f>
        <v>138</v>
      </c>
      <c r="I31" s="46">
        <f>I32</f>
        <v>0</v>
      </c>
      <c r="J31" s="46">
        <f>J32</f>
        <v>138</v>
      </c>
      <c r="K31" s="50">
        <f t="shared" si="0"/>
        <v>138</v>
      </c>
    </row>
    <row r="32" spans="1:11" ht="36" x14ac:dyDescent="0.2">
      <c r="A32" s="22"/>
      <c r="B32" s="35" t="s">
        <v>77</v>
      </c>
      <c r="C32" s="40">
        <v>986</v>
      </c>
      <c r="D32" s="42" t="s">
        <v>74</v>
      </c>
      <c r="E32" s="42" t="s">
        <v>76</v>
      </c>
      <c r="F32" s="42" t="s">
        <v>36</v>
      </c>
      <c r="G32" s="42" t="s">
        <v>14</v>
      </c>
      <c r="H32" s="46">
        <v>138</v>
      </c>
      <c r="I32" s="46"/>
      <c r="J32" s="46">
        <v>138</v>
      </c>
      <c r="K32" s="50">
        <f t="shared" si="0"/>
        <v>138</v>
      </c>
    </row>
    <row r="33" spans="1:11" ht="24" x14ac:dyDescent="0.2">
      <c r="A33" s="22"/>
      <c r="B33" s="23" t="s">
        <v>78</v>
      </c>
      <c r="C33" s="44">
        <v>986</v>
      </c>
      <c r="D33" s="41" t="s">
        <v>74</v>
      </c>
      <c r="E33" s="41" t="s">
        <v>79</v>
      </c>
      <c r="F33" s="42"/>
      <c r="G33" s="42"/>
      <c r="H33" s="43">
        <f>H34+H37+H50</f>
        <v>1431.4</v>
      </c>
      <c r="I33" s="43">
        <f>I34+I37+I50</f>
        <v>564.5</v>
      </c>
      <c r="J33" s="43">
        <f>J34+J37+J50</f>
        <v>866.9</v>
      </c>
      <c r="K33" s="50">
        <f t="shared" si="0"/>
        <v>1431.4</v>
      </c>
    </row>
    <row r="34" spans="1:11" ht="24" x14ac:dyDescent="0.2">
      <c r="A34" s="22"/>
      <c r="B34" s="23" t="s">
        <v>67</v>
      </c>
      <c r="C34" s="44">
        <v>986</v>
      </c>
      <c r="D34" s="41" t="s">
        <v>74</v>
      </c>
      <c r="E34" s="41" t="s">
        <v>79</v>
      </c>
      <c r="F34" s="41" t="s">
        <v>35</v>
      </c>
      <c r="G34" s="42"/>
      <c r="H34" s="43">
        <f>H35+H36</f>
        <v>564.5</v>
      </c>
      <c r="I34" s="43">
        <f>I35+I36</f>
        <v>564.5</v>
      </c>
      <c r="J34" s="43">
        <f>J35+J36</f>
        <v>0</v>
      </c>
      <c r="K34" s="50">
        <f t="shared" si="0"/>
        <v>564.5</v>
      </c>
    </row>
    <row r="35" spans="1:11" x14ac:dyDescent="0.2">
      <c r="A35" s="22"/>
      <c r="B35" s="35" t="s">
        <v>39</v>
      </c>
      <c r="C35" s="40">
        <v>986</v>
      </c>
      <c r="D35" s="42" t="s">
        <v>74</v>
      </c>
      <c r="E35" s="42" t="s">
        <v>79</v>
      </c>
      <c r="F35" s="42" t="s">
        <v>35</v>
      </c>
      <c r="G35" s="42" t="s">
        <v>12</v>
      </c>
      <c r="H35" s="46">
        <v>433.6</v>
      </c>
      <c r="I35" s="46">
        <v>433.6</v>
      </c>
      <c r="J35" s="46"/>
      <c r="K35" s="50">
        <f t="shared" si="0"/>
        <v>433.6</v>
      </c>
    </row>
    <row r="36" spans="1:11" x14ac:dyDescent="0.2">
      <c r="A36" s="22"/>
      <c r="B36" s="35" t="s">
        <v>40</v>
      </c>
      <c r="C36" s="40">
        <v>986</v>
      </c>
      <c r="D36" s="42" t="s">
        <v>74</v>
      </c>
      <c r="E36" s="42" t="s">
        <v>79</v>
      </c>
      <c r="F36" s="42" t="s">
        <v>35</v>
      </c>
      <c r="G36" s="42" t="s">
        <v>13</v>
      </c>
      <c r="H36" s="46">
        <v>130.9</v>
      </c>
      <c r="I36" s="46">
        <v>130.9</v>
      </c>
      <c r="J36" s="46"/>
      <c r="K36" s="50">
        <f t="shared" si="0"/>
        <v>130.9</v>
      </c>
    </row>
    <row r="37" spans="1:11" ht="24" x14ac:dyDescent="0.2">
      <c r="A37" s="22"/>
      <c r="B37" s="23" t="s">
        <v>68</v>
      </c>
      <c r="C37" s="44">
        <v>986</v>
      </c>
      <c r="D37" s="41" t="s">
        <v>74</v>
      </c>
      <c r="E37" s="41" t="s">
        <v>79</v>
      </c>
      <c r="F37" s="41" t="s">
        <v>69</v>
      </c>
      <c r="G37" s="41"/>
      <c r="H37" s="43">
        <f>H38+H43</f>
        <v>862.9</v>
      </c>
      <c r="I37" s="43">
        <f>I38+I43</f>
        <v>0</v>
      </c>
      <c r="J37" s="43">
        <f>J38+J43</f>
        <v>862.9</v>
      </c>
      <c r="K37" s="50">
        <f t="shared" si="0"/>
        <v>862.9</v>
      </c>
    </row>
    <row r="38" spans="1:11" ht="36" x14ac:dyDescent="0.2">
      <c r="A38" s="22"/>
      <c r="B38" s="23" t="s">
        <v>70</v>
      </c>
      <c r="C38" s="44">
        <v>986</v>
      </c>
      <c r="D38" s="41" t="s">
        <v>74</v>
      </c>
      <c r="E38" s="41" t="s">
        <v>79</v>
      </c>
      <c r="F38" s="41" t="s">
        <v>27</v>
      </c>
      <c r="G38" s="41"/>
      <c r="H38" s="43">
        <f>H39+H40+H41+H42</f>
        <v>244</v>
      </c>
      <c r="I38" s="43">
        <f>I39+I40+I41+I42</f>
        <v>0</v>
      </c>
      <c r="J38" s="43">
        <f>J39+J40+J41+J42</f>
        <v>244</v>
      </c>
      <c r="K38" s="50">
        <f t="shared" si="0"/>
        <v>244</v>
      </c>
    </row>
    <row r="39" spans="1:11" x14ac:dyDescent="0.2">
      <c r="A39" s="22"/>
      <c r="B39" s="35" t="s">
        <v>71</v>
      </c>
      <c r="C39" s="40">
        <v>986</v>
      </c>
      <c r="D39" s="42" t="s">
        <v>74</v>
      </c>
      <c r="E39" s="42" t="s">
        <v>79</v>
      </c>
      <c r="F39" s="42" t="s">
        <v>27</v>
      </c>
      <c r="G39" s="42" t="s">
        <v>15</v>
      </c>
      <c r="H39" s="46">
        <v>70</v>
      </c>
      <c r="I39" s="46"/>
      <c r="J39" s="46">
        <v>70</v>
      </c>
      <c r="K39" s="50">
        <f t="shared" si="0"/>
        <v>70</v>
      </c>
    </row>
    <row r="40" spans="1:11" x14ac:dyDescent="0.2">
      <c r="A40" s="22"/>
      <c r="B40" s="35" t="s">
        <v>80</v>
      </c>
      <c r="C40" s="40">
        <v>986</v>
      </c>
      <c r="D40" s="42" t="s">
        <v>74</v>
      </c>
      <c r="E40" s="42" t="s">
        <v>79</v>
      </c>
      <c r="F40" s="42" t="s">
        <v>27</v>
      </c>
      <c r="G40" s="42" t="s">
        <v>14</v>
      </c>
      <c r="H40" s="46">
        <v>150</v>
      </c>
      <c r="I40" s="46"/>
      <c r="J40" s="46">
        <v>150</v>
      </c>
      <c r="K40" s="50">
        <f t="shared" si="0"/>
        <v>150</v>
      </c>
    </row>
    <row r="41" spans="1:11" x14ac:dyDescent="0.2">
      <c r="A41" s="22"/>
      <c r="B41" s="35" t="s">
        <v>44</v>
      </c>
      <c r="C41" s="40">
        <v>986</v>
      </c>
      <c r="D41" s="42" t="s">
        <v>74</v>
      </c>
      <c r="E41" s="42" t="s">
        <v>79</v>
      </c>
      <c r="F41" s="42" t="s">
        <v>27</v>
      </c>
      <c r="G41" s="42" t="s">
        <v>25</v>
      </c>
      <c r="H41" s="46">
        <v>0</v>
      </c>
      <c r="I41" s="46"/>
      <c r="J41" s="46"/>
      <c r="K41" s="50">
        <f t="shared" si="0"/>
        <v>0</v>
      </c>
    </row>
    <row r="42" spans="1:11" x14ac:dyDescent="0.2">
      <c r="A42" s="22"/>
      <c r="B42" s="35" t="s">
        <v>81</v>
      </c>
      <c r="C42" s="40">
        <v>986</v>
      </c>
      <c r="D42" s="42" t="s">
        <v>74</v>
      </c>
      <c r="E42" s="42" t="s">
        <v>79</v>
      </c>
      <c r="F42" s="42" t="s">
        <v>27</v>
      </c>
      <c r="G42" s="42" t="s">
        <v>20</v>
      </c>
      <c r="H42" s="46">
        <v>24</v>
      </c>
      <c r="I42" s="46"/>
      <c r="J42" s="46">
        <v>24</v>
      </c>
      <c r="K42" s="50">
        <f t="shared" si="0"/>
        <v>24</v>
      </c>
    </row>
    <row r="43" spans="1:11" ht="24" x14ac:dyDescent="0.2">
      <c r="A43" s="22"/>
      <c r="B43" s="23" t="s">
        <v>82</v>
      </c>
      <c r="C43" s="44">
        <v>986</v>
      </c>
      <c r="D43" s="41" t="s">
        <v>74</v>
      </c>
      <c r="E43" s="41" t="s">
        <v>79</v>
      </c>
      <c r="F43" s="41" t="s">
        <v>31</v>
      </c>
      <c r="G43" s="41"/>
      <c r="H43" s="43">
        <f>H44+H45+H46+H47+H48+H49</f>
        <v>618.9</v>
      </c>
      <c r="I43" s="43">
        <f>I44+I45+I46+I47+I48+I49</f>
        <v>0</v>
      </c>
      <c r="J43" s="43">
        <f>J44+J45+J46+J47+J48+J49</f>
        <v>618.9</v>
      </c>
      <c r="K43" s="50">
        <f t="shared" si="0"/>
        <v>618.9</v>
      </c>
    </row>
    <row r="44" spans="1:11" x14ac:dyDescent="0.2">
      <c r="A44" s="22"/>
      <c r="B44" s="35" t="s">
        <v>71</v>
      </c>
      <c r="C44" s="40">
        <v>986</v>
      </c>
      <c r="D44" s="42" t="s">
        <v>74</v>
      </c>
      <c r="E44" s="42" t="s">
        <v>79</v>
      </c>
      <c r="F44" s="42" t="s">
        <v>31</v>
      </c>
      <c r="G44" s="42" t="s">
        <v>15</v>
      </c>
      <c r="H44" s="46">
        <v>1.2</v>
      </c>
      <c r="I44" s="46"/>
      <c r="J44" s="46">
        <v>1.2</v>
      </c>
      <c r="K44" s="50">
        <f t="shared" si="0"/>
        <v>1.2</v>
      </c>
    </row>
    <row r="45" spans="1:11" x14ac:dyDescent="0.2">
      <c r="A45" s="22"/>
      <c r="B45" s="35" t="s">
        <v>43</v>
      </c>
      <c r="C45" s="40">
        <v>986</v>
      </c>
      <c r="D45" s="42" t="s">
        <v>74</v>
      </c>
      <c r="E45" s="42" t="s">
        <v>79</v>
      </c>
      <c r="F45" s="42" t="s">
        <v>31</v>
      </c>
      <c r="G45" s="42" t="s">
        <v>16</v>
      </c>
      <c r="H45" s="46">
        <v>64.2</v>
      </c>
      <c r="I45" s="46"/>
      <c r="J45" s="46">
        <v>64.2</v>
      </c>
      <c r="K45" s="50">
        <f t="shared" si="0"/>
        <v>64.2</v>
      </c>
    </row>
    <row r="46" spans="1:11" ht="24" x14ac:dyDescent="0.2">
      <c r="A46" s="22"/>
      <c r="B46" s="35" t="s">
        <v>83</v>
      </c>
      <c r="C46" s="40">
        <v>986</v>
      </c>
      <c r="D46" s="42" t="s">
        <v>74</v>
      </c>
      <c r="E46" s="42" t="s">
        <v>79</v>
      </c>
      <c r="F46" s="42" t="s">
        <v>31</v>
      </c>
      <c r="G46" s="42" t="s">
        <v>24</v>
      </c>
      <c r="H46" s="46">
        <v>0</v>
      </c>
      <c r="I46" s="46"/>
      <c r="J46" s="46">
        <v>0</v>
      </c>
      <c r="K46" s="50">
        <f t="shared" si="0"/>
        <v>0</v>
      </c>
    </row>
    <row r="47" spans="1:11" x14ac:dyDescent="0.2">
      <c r="A47" s="22"/>
      <c r="B47" s="35" t="s">
        <v>80</v>
      </c>
      <c r="C47" s="40">
        <v>986</v>
      </c>
      <c r="D47" s="42" t="s">
        <v>74</v>
      </c>
      <c r="E47" s="42" t="s">
        <v>79</v>
      </c>
      <c r="F47" s="42" t="s">
        <v>31</v>
      </c>
      <c r="G47" s="42" t="s">
        <v>14</v>
      </c>
      <c r="H47" s="46">
        <v>539.5</v>
      </c>
      <c r="I47" s="46"/>
      <c r="J47" s="46">
        <v>539.5</v>
      </c>
      <c r="K47" s="50">
        <f t="shared" si="0"/>
        <v>539.5</v>
      </c>
    </row>
    <row r="48" spans="1:11" x14ac:dyDescent="0.2">
      <c r="A48" s="22"/>
      <c r="B48" s="35" t="s">
        <v>84</v>
      </c>
      <c r="C48" s="40">
        <v>986</v>
      </c>
      <c r="D48" s="42" t="s">
        <v>74</v>
      </c>
      <c r="E48" s="42" t="s">
        <v>79</v>
      </c>
      <c r="F48" s="42" t="s">
        <v>31</v>
      </c>
      <c r="G48" s="42" t="s">
        <v>25</v>
      </c>
      <c r="H48" s="46">
        <v>0</v>
      </c>
      <c r="I48" s="46"/>
      <c r="J48" s="46">
        <v>0</v>
      </c>
      <c r="K48" s="50">
        <f t="shared" si="0"/>
        <v>0</v>
      </c>
    </row>
    <row r="49" spans="1:11" x14ac:dyDescent="0.2">
      <c r="A49" s="22"/>
      <c r="B49" s="35" t="s">
        <v>81</v>
      </c>
      <c r="C49" s="40">
        <v>986</v>
      </c>
      <c r="D49" s="42" t="s">
        <v>74</v>
      </c>
      <c r="E49" s="42" t="s">
        <v>79</v>
      </c>
      <c r="F49" s="42" t="s">
        <v>31</v>
      </c>
      <c r="G49" s="42" t="s">
        <v>20</v>
      </c>
      <c r="H49" s="46">
        <v>14</v>
      </c>
      <c r="I49" s="46"/>
      <c r="J49" s="46">
        <v>14</v>
      </c>
      <c r="K49" s="50">
        <f t="shared" si="0"/>
        <v>14</v>
      </c>
    </row>
    <row r="50" spans="1:11" ht="24" x14ac:dyDescent="0.2">
      <c r="A50" s="22"/>
      <c r="B50" s="23" t="s">
        <v>85</v>
      </c>
      <c r="C50" s="44">
        <v>986</v>
      </c>
      <c r="D50" s="41" t="s">
        <v>74</v>
      </c>
      <c r="E50" s="41" t="s">
        <v>79</v>
      </c>
      <c r="F50" s="47" t="s">
        <v>86</v>
      </c>
      <c r="G50" s="47"/>
      <c r="H50" s="43">
        <f>H51+H52</f>
        <v>4</v>
      </c>
      <c r="I50" s="43">
        <f>I51+I52</f>
        <v>0</v>
      </c>
      <c r="J50" s="43">
        <f>J51+J52</f>
        <v>4</v>
      </c>
      <c r="K50" s="50">
        <f t="shared" si="0"/>
        <v>4</v>
      </c>
    </row>
    <row r="51" spans="1:11" ht="24" x14ac:dyDescent="0.2">
      <c r="A51" s="22"/>
      <c r="B51" s="35" t="s">
        <v>87</v>
      </c>
      <c r="C51" s="40">
        <v>986</v>
      </c>
      <c r="D51" s="42" t="s">
        <v>74</v>
      </c>
      <c r="E51" s="42" t="s">
        <v>79</v>
      </c>
      <c r="F51" s="48" t="s">
        <v>37</v>
      </c>
      <c r="G51" s="48" t="s">
        <v>21</v>
      </c>
      <c r="H51" s="46">
        <v>0</v>
      </c>
      <c r="I51" s="46">
        <v>0</v>
      </c>
      <c r="J51" s="46">
        <v>0</v>
      </c>
      <c r="K51" s="50">
        <f t="shared" si="0"/>
        <v>0</v>
      </c>
    </row>
    <row r="52" spans="1:11" ht="24" x14ac:dyDescent="0.2">
      <c r="A52" s="22"/>
      <c r="B52" s="35" t="s">
        <v>88</v>
      </c>
      <c r="C52" s="40">
        <v>986</v>
      </c>
      <c r="D52" s="42" t="s">
        <v>74</v>
      </c>
      <c r="E52" s="42" t="s">
        <v>79</v>
      </c>
      <c r="F52" s="48" t="s">
        <v>38</v>
      </c>
      <c r="G52" s="48" t="s">
        <v>21</v>
      </c>
      <c r="H52" s="46">
        <v>4</v>
      </c>
      <c r="I52" s="46">
        <v>0</v>
      </c>
      <c r="J52" s="46">
        <v>4</v>
      </c>
      <c r="K52" s="50">
        <f t="shared" si="0"/>
        <v>4</v>
      </c>
    </row>
    <row r="53" spans="1:11" x14ac:dyDescent="0.2">
      <c r="A53" s="30" t="s">
        <v>89</v>
      </c>
      <c r="B53" s="23" t="s">
        <v>90</v>
      </c>
      <c r="C53" s="40">
        <v>986</v>
      </c>
      <c r="D53" s="47" t="s">
        <v>91</v>
      </c>
      <c r="E53" s="48"/>
      <c r="F53" s="48"/>
      <c r="G53" s="48"/>
      <c r="H53" s="43">
        <f t="shared" ref="H53:J54" si="4">H54</f>
        <v>60</v>
      </c>
      <c r="I53" s="43">
        <f t="shared" si="4"/>
        <v>0</v>
      </c>
      <c r="J53" s="43">
        <f t="shared" si="4"/>
        <v>60</v>
      </c>
      <c r="K53" s="50">
        <f t="shared" si="0"/>
        <v>60</v>
      </c>
    </row>
    <row r="54" spans="1:11" ht="48" x14ac:dyDescent="0.2">
      <c r="A54" s="22"/>
      <c r="B54" s="35" t="s">
        <v>92</v>
      </c>
      <c r="C54" s="40">
        <v>986</v>
      </c>
      <c r="D54" s="42" t="s">
        <v>91</v>
      </c>
      <c r="E54" s="48" t="s">
        <v>93</v>
      </c>
      <c r="F54" s="42"/>
      <c r="G54" s="42"/>
      <c r="H54" s="46">
        <f t="shared" si="4"/>
        <v>60</v>
      </c>
      <c r="I54" s="46">
        <f t="shared" si="4"/>
        <v>0</v>
      </c>
      <c r="J54" s="46">
        <f t="shared" si="4"/>
        <v>60</v>
      </c>
      <c r="K54" s="50">
        <f t="shared" si="0"/>
        <v>60</v>
      </c>
    </row>
    <row r="55" spans="1:11" ht="24" x14ac:dyDescent="0.2">
      <c r="A55" s="22"/>
      <c r="B55" s="35" t="s">
        <v>88</v>
      </c>
      <c r="C55" s="40">
        <v>986</v>
      </c>
      <c r="D55" s="42" t="s">
        <v>91</v>
      </c>
      <c r="E55" s="48" t="s">
        <v>93</v>
      </c>
      <c r="F55" s="42" t="s">
        <v>38</v>
      </c>
      <c r="G55" s="42" t="s">
        <v>21</v>
      </c>
      <c r="H55" s="46">
        <v>60</v>
      </c>
      <c r="I55" s="46"/>
      <c r="J55" s="46">
        <v>60</v>
      </c>
      <c r="K55" s="50">
        <f t="shared" si="0"/>
        <v>60</v>
      </c>
    </row>
    <row r="56" spans="1:11" x14ac:dyDescent="0.2">
      <c r="F56" s="17" t="s">
        <v>132</v>
      </c>
      <c r="G56" s="17"/>
      <c r="H56" s="71">
        <f>H20</f>
        <v>2687.4</v>
      </c>
      <c r="I56" s="71">
        <f t="shared" ref="I56:K56" si="5">I20</f>
        <v>1608.7</v>
      </c>
      <c r="J56" s="71">
        <f t="shared" si="5"/>
        <v>1078.6999999999998</v>
      </c>
      <c r="K56" s="71">
        <f t="shared" si="5"/>
        <v>2687.3999999999996</v>
      </c>
    </row>
    <row r="59" spans="1:11" x14ac:dyDescent="0.2">
      <c r="B59" s="89" t="s">
        <v>104</v>
      </c>
      <c r="C59" s="94"/>
      <c r="D59" s="94"/>
      <c r="E59" s="94"/>
      <c r="F59" s="94"/>
      <c r="G59" s="51"/>
      <c r="H59" s="51"/>
      <c r="I59" s="52"/>
      <c r="J59" s="89" t="s">
        <v>105</v>
      </c>
      <c r="K59" s="89"/>
    </row>
  </sheetData>
  <mergeCells count="16">
    <mergeCell ref="B18:B19"/>
    <mergeCell ref="A18:A19"/>
    <mergeCell ref="B59:F59"/>
    <mergeCell ref="J59:K59"/>
    <mergeCell ref="A9:K9"/>
    <mergeCell ref="C11:K11"/>
    <mergeCell ref="C13:K13"/>
    <mergeCell ref="C15:K15"/>
    <mergeCell ref="J17:K17"/>
    <mergeCell ref="C18:G18"/>
    <mergeCell ref="I18:K18"/>
    <mergeCell ref="H1:K1"/>
    <mergeCell ref="H2:K2"/>
    <mergeCell ref="H3:K3"/>
    <mergeCell ref="H4:K4"/>
    <mergeCell ref="A7:K7"/>
  </mergeCells>
  <pageMargins left="0.27559055118110237" right="0.23622047244094491" top="0.47244094488188981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opLeftCell="A40" workbookViewId="0">
      <selection activeCell="F19" sqref="F19"/>
    </sheetView>
  </sheetViews>
  <sheetFormatPr defaultRowHeight="12.75" x14ac:dyDescent="0.2"/>
  <cols>
    <col min="1" max="1" width="6.5703125" style="6" customWidth="1"/>
    <col min="2" max="2" width="32.42578125" style="8" customWidth="1"/>
    <col min="3" max="4" width="7.5703125" style="6" customWidth="1"/>
    <col min="5" max="5" width="9.85546875" style="6" customWidth="1"/>
    <col min="6" max="6" width="7.5703125" style="6" customWidth="1"/>
    <col min="7" max="7" width="7.140625" style="6" customWidth="1"/>
    <col min="8" max="8" width="10.7109375" style="8" customWidth="1"/>
    <col min="9" max="9" width="9.42578125" style="8" customWidth="1"/>
    <col min="10" max="10" width="9.5703125" style="1" customWidth="1"/>
    <col min="11" max="11" width="9.85546875" style="1" customWidth="1"/>
    <col min="12" max="16384" width="9.140625" style="1"/>
  </cols>
  <sheetData>
    <row r="1" spans="1:11" ht="14.25" x14ac:dyDescent="0.2">
      <c r="H1" s="104" t="s">
        <v>96</v>
      </c>
      <c r="I1" s="104"/>
      <c r="J1" s="104"/>
      <c r="K1" s="104"/>
    </row>
    <row r="2" spans="1:11" x14ac:dyDescent="0.2">
      <c r="H2" s="88" t="s">
        <v>97</v>
      </c>
      <c r="I2" s="88"/>
      <c r="J2" s="88"/>
      <c r="K2" s="88"/>
    </row>
    <row r="3" spans="1:11" ht="14.25" x14ac:dyDescent="0.2">
      <c r="H3" s="104" t="s">
        <v>98</v>
      </c>
      <c r="I3" s="104"/>
      <c r="J3" s="104"/>
      <c r="K3" s="104"/>
    </row>
    <row r="4" spans="1:11" ht="14.25" x14ac:dyDescent="0.2">
      <c r="H4" s="105" t="s">
        <v>99</v>
      </c>
      <c r="I4" s="105"/>
      <c r="J4" s="105"/>
      <c r="K4" s="105"/>
    </row>
    <row r="5" spans="1:11" x14ac:dyDescent="0.2">
      <c r="H5" s="9"/>
      <c r="I5" s="9"/>
      <c r="J5" s="6"/>
      <c r="K5" s="6"/>
    </row>
    <row r="6" spans="1:11" x14ac:dyDescent="0.2">
      <c r="H6" s="9"/>
      <c r="I6" s="9"/>
      <c r="J6" s="6"/>
      <c r="K6" s="6"/>
    </row>
    <row r="7" spans="1:11" ht="15.75" x14ac:dyDescent="0.2">
      <c r="A7" s="91" t="s">
        <v>50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1" x14ac:dyDescent="0.2">
      <c r="A8" s="16"/>
      <c r="B8" s="1"/>
      <c r="C8" s="16"/>
      <c r="D8" s="16"/>
      <c r="E8" s="16"/>
      <c r="F8" s="16"/>
      <c r="G8" s="16"/>
      <c r="H8" s="1"/>
      <c r="I8" s="1"/>
    </row>
    <row r="9" spans="1:11" x14ac:dyDescent="0.2">
      <c r="A9" s="95" t="s">
        <v>51</v>
      </c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ht="13.5" customHeight="1" x14ac:dyDescent="0.2"/>
    <row r="11" spans="1:11" ht="27" customHeight="1" x14ac:dyDescent="0.2">
      <c r="B11" s="8" t="s">
        <v>0</v>
      </c>
      <c r="C11" s="97" t="s">
        <v>22</v>
      </c>
      <c r="D11" s="97"/>
      <c r="E11" s="97"/>
      <c r="F11" s="97"/>
      <c r="G11" s="97"/>
      <c r="H11" s="97"/>
      <c r="I11" s="97"/>
      <c r="J11" s="97"/>
      <c r="K11" s="97"/>
    </row>
    <row r="13" spans="1:11" ht="25.5" x14ac:dyDescent="0.2">
      <c r="B13" s="10" t="s">
        <v>1</v>
      </c>
      <c r="C13" s="97" t="s">
        <v>2</v>
      </c>
      <c r="D13" s="97"/>
      <c r="E13" s="97"/>
      <c r="F13" s="97"/>
      <c r="G13" s="97"/>
      <c r="H13" s="97"/>
      <c r="I13" s="97"/>
      <c r="J13" s="97"/>
      <c r="K13" s="97"/>
    </row>
    <row r="15" spans="1:11" x14ac:dyDescent="0.2">
      <c r="B15" s="8" t="s">
        <v>3</v>
      </c>
      <c r="C15" s="98" t="s">
        <v>4</v>
      </c>
      <c r="D15" s="98"/>
      <c r="E15" s="98"/>
      <c r="F15" s="98"/>
      <c r="G15" s="98"/>
      <c r="H15" s="98"/>
      <c r="I15" s="98"/>
      <c r="J15" s="98"/>
      <c r="K15" s="98"/>
    </row>
    <row r="17" spans="1:11" x14ac:dyDescent="0.2">
      <c r="J17" s="99" t="s">
        <v>133</v>
      </c>
      <c r="K17" s="99"/>
    </row>
    <row r="18" spans="1:11" ht="25.5" x14ac:dyDescent="0.2">
      <c r="A18" s="92" t="s">
        <v>52</v>
      </c>
      <c r="B18" s="92" t="s">
        <v>53</v>
      </c>
      <c r="C18" s="106" t="s">
        <v>6</v>
      </c>
      <c r="D18" s="107"/>
      <c r="E18" s="107"/>
      <c r="F18" s="107"/>
      <c r="G18" s="108"/>
      <c r="H18" s="18" t="s">
        <v>94</v>
      </c>
      <c r="I18" s="103" t="s">
        <v>7</v>
      </c>
      <c r="J18" s="103"/>
      <c r="K18" s="103"/>
    </row>
    <row r="19" spans="1:11" s="4" customFormat="1" ht="84" x14ac:dyDescent="0.2">
      <c r="A19" s="93"/>
      <c r="B19" s="93"/>
      <c r="C19" s="38" t="s">
        <v>54</v>
      </c>
      <c r="D19" s="21" t="s">
        <v>55</v>
      </c>
      <c r="E19" s="21" t="s">
        <v>56</v>
      </c>
      <c r="F19" s="21" t="s">
        <v>57</v>
      </c>
      <c r="G19" s="21" t="s">
        <v>8</v>
      </c>
      <c r="H19" s="20" t="s">
        <v>58</v>
      </c>
      <c r="I19" s="49" t="s">
        <v>9</v>
      </c>
      <c r="J19" s="49" t="s">
        <v>10</v>
      </c>
      <c r="K19" s="49" t="s">
        <v>11</v>
      </c>
    </row>
    <row r="20" spans="1:11" ht="30" customHeight="1" x14ac:dyDescent="0.2">
      <c r="A20" s="53" t="s">
        <v>106</v>
      </c>
      <c r="B20" s="23" t="s">
        <v>61</v>
      </c>
      <c r="C20" s="72">
        <v>908</v>
      </c>
      <c r="D20" s="73" t="s">
        <v>62</v>
      </c>
      <c r="E20" s="73"/>
      <c r="F20" s="73"/>
      <c r="G20" s="73"/>
      <c r="H20" s="57">
        <f>H21+H52+H55</f>
        <v>10838.000000000002</v>
      </c>
      <c r="I20" s="57">
        <f>I21+I52+I55</f>
        <v>7170.1</v>
      </c>
      <c r="J20" s="57">
        <f>J21+J52+J55</f>
        <v>3667.8999999999996</v>
      </c>
      <c r="K20" s="59">
        <f t="shared" ref="K20:K59" si="0">SUM(I20:J20)</f>
        <v>10838</v>
      </c>
    </row>
    <row r="21" spans="1:11" ht="72" x14ac:dyDescent="0.2">
      <c r="A21" s="53" t="s">
        <v>107</v>
      </c>
      <c r="B21" s="23" t="s">
        <v>108</v>
      </c>
      <c r="C21" s="72">
        <v>908</v>
      </c>
      <c r="D21" s="73" t="s">
        <v>109</v>
      </c>
      <c r="E21" s="74"/>
      <c r="F21" s="74"/>
      <c r="G21" s="74"/>
      <c r="H21" s="58">
        <f>H22+H26</f>
        <v>10324.500000000002</v>
      </c>
      <c r="I21" s="58">
        <f>I22+I26</f>
        <v>7170.1</v>
      </c>
      <c r="J21" s="58">
        <f>J22+J26</f>
        <v>3154.3999999999996</v>
      </c>
      <c r="K21" s="59">
        <f t="shared" si="0"/>
        <v>10324.5</v>
      </c>
    </row>
    <row r="22" spans="1:11" ht="15" x14ac:dyDescent="0.2">
      <c r="A22" s="54"/>
      <c r="B22" s="35" t="s">
        <v>110</v>
      </c>
      <c r="C22" s="72">
        <v>908</v>
      </c>
      <c r="D22" s="75" t="s">
        <v>109</v>
      </c>
      <c r="E22" s="75" t="s">
        <v>111</v>
      </c>
      <c r="F22" s="76"/>
      <c r="G22" s="76"/>
      <c r="H22" s="58">
        <f>H23</f>
        <v>1044.2</v>
      </c>
      <c r="I22" s="58">
        <f>I23</f>
        <v>0</v>
      </c>
      <c r="J22" s="58">
        <f>J23</f>
        <v>1044.2</v>
      </c>
      <c r="K22" s="59">
        <f t="shared" si="0"/>
        <v>1044.2</v>
      </c>
    </row>
    <row r="23" spans="1:11" ht="24" x14ac:dyDescent="0.2">
      <c r="A23" s="54"/>
      <c r="B23" s="23" t="s">
        <v>67</v>
      </c>
      <c r="C23" s="77">
        <v>908</v>
      </c>
      <c r="D23" s="73" t="s">
        <v>109</v>
      </c>
      <c r="E23" s="78" t="s">
        <v>111</v>
      </c>
      <c r="F23" s="73" t="s">
        <v>35</v>
      </c>
      <c r="G23" s="74"/>
      <c r="H23" s="58">
        <f>H24+H25</f>
        <v>1044.2</v>
      </c>
      <c r="I23" s="58">
        <f>I24+I25</f>
        <v>0</v>
      </c>
      <c r="J23" s="58">
        <f>J24+J25</f>
        <v>1044.2</v>
      </c>
      <c r="K23" s="59">
        <f t="shared" si="0"/>
        <v>1044.2</v>
      </c>
    </row>
    <row r="24" spans="1:11" ht="22.5" customHeight="1" x14ac:dyDescent="0.2">
      <c r="A24" s="54"/>
      <c r="B24" s="35" t="s">
        <v>39</v>
      </c>
      <c r="C24" s="72">
        <v>908</v>
      </c>
      <c r="D24" s="74" t="s">
        <v>109</v>
      </c>
      <c r="E24" s="75" t="s">
        <v>111</v>
      </c>
      <c r="F24" s="74" t="s">
        <v>35</v>
      </c>
      <c r="G24" s="74" t="s">
        <v>12</v>
      </c>
      <c r="H24" s="60">
        <v>833.8</v>
      </c>
      <c r="I24" s="60"/>
      <c r="J24" s="60">
        <v>833.8</v>
      </c>
      <c r="K24" s="59">
        <f t="shared" si="0"/>
        <v>833.8</v>
      </c>
    </row>
    <row r="25" spans="1:11" ht="15" x14ac:dyDescent="0.2">
      <c r="A25" s="54"/>
      <c r="B25" s="35" t="s">
        <v>40</v>
      </c>
      <c r="C25" s="72">
        <v>908</v>
      </c>
      <c r="D25" s="74" t="s">
        <v>109</v>
      </c>
      <c r="E25" s="75" t="s">
        <v>111</v>
      </c>
      <c r="F25" s="74" t="s">
        <v>35</v>
      </c>
      <c r="G25" s="74" t="s">
        <v>13</v>
      </c>
      <c r="H25" s="60">
        <v>210.4</v>
      </c>
      <c r="I25" s="60"/>
      <c r="J25" s="60">
        <v>210.4</v>
      </c>
      <c r="K25" s="59">
        <f t="shared" si="0"/>
        <v>210.4</v>
      </c>
    </row>
    <row r="26" spans="1:11" ht="36" x14ac:dyDescent="0.2">
      <c r="A26" s="54"/>
      <c r="B26" s="23" t="s">
        <v>112</v>
      </c>
      <c r="C26" s="77">
        <v>908</v>
      </c>
      <c r="D26" s="73" t="s">
        <v>109</v>
      </c>
      <c r="E26" s="78" t="s">
        <v>113</v>
      </c>
      <c r="F26" s="73"/>
      <c r="G26" s="73"/>
      <c r="H26" s="58">
        <f>H27+H50</f>
        <v>9280.3000000000011</v>
      </c>
      <c r="I26" s="58">
        <f>I27+I50</f>
        <v>7170.1</v>
      </c>
      <c r="J26" s="58">
        <f>J27+J50</f>
        <v>2110.1999999999998</v>
      </c>
      <c r="K26" s="59">
        <f t="shared" si="0"/>
        <v>9280.2999999999993</v>
      </c>
    </row>
    <row r="27" spans="1:11" ht="36" x14ac:dyDescent="0.2">
      <c r="A27" s="54"/>
      <c r="B27" s="35" t="s">
        <v>114</v>
      </c>
      <c r="C27" s="72">
        <v>908</v>
      </c>
      <c r="D27" s="75" t="s">
        <v>109</v>
      </c>
      <c r="E27" s="75" t="s">
        <v>115</v>
      </c>
      <c r="F27" s="76"/>
      <c r="G27" s="76"/>
      <c r="H27" s="58">
        <f>H28+H31+H47</f>
        <v>9275.1</v>
      </c>
      <c r="I27" s="58">
        <f>I28+I31+I47</f>
        <v>7170.1</v>
      </c>
      <c r="J27" s="58">
        <f>J28+J31+J47</f>
        <v>2105</v>
      </c>
      <c r="K27" s="59">
        <f t="shared" si="0"/>
        <v>9275.1</v>
      </c>
    </row>
    <row r="28" spans="1:11" ht="15" x14ac:dyDescent="0.2">
      <c r="A28" s="54"/>
      <c r="B28" s="35" t="s">
        <v>67</v>
      </c>
      <c r="C28" s="72">
        <v>908</v>
      </c>
      <c r="D28" s="75" t="s">
        <v>109</v>
      </c>
      <c r="E28" s="75" t="s">
        <v>115</v>
      </c>
      <c r="F28" s="74" t="s">
        <v>35</v>
      </c>
      <c r="G28" s="74"/>
      <c r="H28" s="58">
        <f>H29+H30</f>
        <v>7170.1</v>
      </c>
      <c r="I28" s="58">
        <f>I29+I30</f>
        <v>7170.1</v>
      </c>
      <c r="J28" s="58">
        <f>J29+J30</f>
        <v>0</v>
      </c>
      <c r="K28" s="59">
        <f t="shared" si="0"/>
        <v>7170.1</v>
      </c>
    </row>
    <row r="29" spans="1:11" ht="15" x14ac:dyDescent="0.2">
      <c r="A29" s="54"/>
      <c r="B29" s="35" t="s">
        <v>39</v>
      </c>
      <c r="C29" s="72"/>
      <c r="D29" s="75"/>
      <c r="E29" s="75"/>
      <c r="F29" s="74"/>
      <c r="G29" s="74" t="s">
        <v>12</v>
      </c>
      <c r="H29" s="60">
        <v>5529.5</v>
      </c>
      <c r="I29" s="60">
        <v>5529.5</v>
      </c>
      <c r="J29" s="60"/>
      <c r="K29" s="59">
        <f t="shared" si="0"/>
        <v>5529.5</v>
      </c>
    </row>
    <row r="30" spans="1:11" ht="15" x14ac:dyDescent="0.2">
      <c r="A30" s="54"/>
      <c r="B30" s="35" t="s">
        <v>40</v>
      </c>
      <c r="C30" s="72"/>
      <c r="D30" s="75"/>
      <c r="E30" s="75"/>
      <c r="F30" s="74"/>
      <c r="G30" s="74" t="s">
        <v>13</v>
      </c>
      <c r="H30" s="60">
        <v>1640.6</v>
      </c>
      <c r="I30" s="60">
        <v>1640.6</v>
      </c>
      <c r="J30" s="60"/>
      <c r="K30" s="59">
        <f t="shared" si="0"/>
        <v>1640.6</v>
      </c>
    </row>
    <row r="31" spans="1:11" ht="24" x14ac:dyDescent="0.2">
      <c r="A31" s="54"/>
      <c r="B31" s="35" t="s">
        <v>68</v>
      </c>
      <c r="C31" s="72">
        <v>908</v>
      </c>
      <c r="D31" s="75" t="s">
        <v>109</v>
      </c>
      <c r="E31" s="75" t="s">
        <v>115</v>
      </c>
      <c r="F31" s="74" t="s">
        <v>69</v>
      </c>
      <c r="G31" s="74"/>
      <c r="H31" s="58">
        <f>H32+H38</f>
        <v>2030</v>
      </c>
      <c r="I31" s="58">
        <f>I32+I38</f>
        <v>0</v>
      </c>
      <c r="J31" s="58">
        <f>J32+J38</f>
        <v>2030</v>
      </c>
      <c r="K31" s="59">
        <f t="shared" si="0"/>
        <v>2030</v>
      </c>
    </row>
    <row r="32" spans="1:11" ht="36" x14ac:dyDescent="0.2">
      <c r="A32" s="54"/>
      <c r="B32" s="35" t="s">
        <v>70</v>
      </c>
      <c r="C32" s="72">
        <v>908</v>
      </c>
      <c r="D32" s="75" t="s">
        <v>109</v>
      </c>
      <c r="E32" s="75" t="s">
        <v>115</v>
      </c>
      <c r="F32" s="74" t="s">
        <v>27</v>
      </c>
      <c r="G32" s="74"/>
      <c r="H32" s="58">
        <f>H33+H34+H35+H36+H37</f>
        <v>829</v>
      </c>
      <c r="I32" s="58">
        <f>I33+I34+I35+I36+I37</f>
        <v>0</v>
      </c>
      <c r="J32" s="58">
        <f>J33+J34+J35+J36+J37</f>
        <v>829</v>
      </c>
      <c r="K32" s="59">
        <f t="shared" si="0"/>
        <v>829</v>
      </c>
    </row>
    <row r="33" spans="1:11" ht="15" x14ac:dyDescent="0.2">
      <c r="A33" s="54"/>
      <c r="B33" s="35" t="s">
        <v>116</v>
      </c>
      <c r="C33" s="72">
        <v>908</v>
      </c>
      <c r="D33" s="75" t="s">
        <v>109</v>
      </c>
      <c r="E33" s="75" t="s">
        <v>115</v>
      </c>
      <c r="F33" s="74" t="s">
        <v>27</v>
      </c>
      <c r="G33" s="74" t="s">
        <v>15</v>
      </c>
      <c r="H33" s="60">
        <v>86</v>
      </c>
      <c r="I33" s="60"/>
      <c r="J33" s="60">
        <v>86</v>
      </c>
      <c r="K33" s="59">
        <f t="shared" si="0"/>
        <v>86</v>
      </c>
    </row>
    <row r="34" spans="1:11" ht="24" x14ac:dyDescent="0.2">
      <c r="A34" s="54"/>
      <c r="B34" s="35" t="s">
        <v>83</v>
      </c>
      <c r="C34" s="72">
        <v>908</v>
      </c>
      <c r="D34" s="75" t="s">
        <v>109</v>
      </c>
      <c r="E34" s="75" t="s">
        <v>115</v>
      </c>
      <c r="F34" s="74" t="s">
        <v>27</v>
      </c>
      <c r="G34" s="74" t="s">
        <v>24</v>
      </c>
      <c r="H34" s="60">
        <v>159</v>
      </c>
      <c r="I34" s="60"/>
      <c r="J34" s="60">
        <v>159</v>
      </c>
      <c r="K34" s="59">
        <f t="shared" si="0"/>
        <v>159</v>
      </c>
    </row>
    <row r="35" spans="1:11" ht="15" x14ac:dyDescent="0.2">
      <c r="A35" s="54"/>
      <c r="B35" s="35" t="s">
        <v>80</v>
      </c>
      <c r="C35" s="72">
        <v>908</v>
      </c>
      <c r="D35" s="75" t="s">
        <v>109</v>
      </c>
      <c r="E35" s="75" t="s">
        <v>115</v>
      </c>
      <c r="F35" s="74" t="s">
        <v>27</v>
      </c>
      <c r="G35" s="74" t="s">
        <v>14</v>
      </c>
      <c r="H35" s="60">
        <v>484</v>
      </c>
      <c r="I35" s="60"/>
      <c r="J35" s="60">
        <v>484</v>
      </c>
      <c r="K35" s="59">
        <f t="shared" si="0"/>
        <v>484</v>
      </c>
    </row>
    <row r="36" spans="1:11" ht="15" x14ac:dyDescent="0.2">
      <c r="A36" s="54"/>
      <c r="B36" s="35" t="s">
        <v>84</v>
      </c>
      <c r="C36" s="72">
        <v>908</v>
      </c>
      <c r="D36" s="75" t="s">
        <v>109</v>
      </c>
      <c r="E36" s="75" t="s">
        <v>115</v>
      </c>
      <c r="F36" s="74" t="s">
        <v>27</v>
      </c>
      <c r="G36" s="74" t="s">
        <v>25</v>
      </c>
      <c r="H36" s="60">
        <v>50</v>
      </c>
      <c r="I36" s="60"/>
      <c r="J36" s="60">
        <v>50</v>
      </c>
      <c r="K36" s="59">
        <f t="shared" si="0"/>
        <v>50</v>
      </c>
    </row>
    <row r="37" spans="1:11" ht="15" x14ac:dyDescent="0.2">
      <c r="A37" s="54"/>
      <c r="B37" s="35" t="s">
        <v>117</v>
      </c>
      <c r="C37" s="72">
        <v>908</v>
      </c>
      <c r="D37" s="75" t="s">
        <v>109</v>
      </c>
      <c r="E37" s="75" t="s">
        <v>115</v>
      </c>
      <c r="F37" s="74" t="s">
        <v>27</v>
      </c>
      <c r="G37" s="74" t="s">
        <v>20</v>
      </c>
      <c r="H37" s="60">
        <v>50</v>
      </c>
      <c r="I37" s="60"/>
      <c r="J37" s="60">
        <v>50</v>
      </c>
      <c r="K37" s="59">
        <f t="shared" si="0"/>
        <v>50</v>
      </c>
    </row>
    <row r="38" spans="1:11" ht="24" x14ac:dyDescent="0.2">
      <c r="A38" s="54"/>
      <c r="B38" s="35" t="s">
        <v>82</v>
      </c>
      <c r="C38" s="72">
        <v>908</v>
      </c>
      <c r="D38" s="75" t="s">
        <v>109</v>
      </c>
      <c r="E38" s="75" t="s">
        <v>115</v>
      </c>
      <c r="F38" s="74" t="s">
        <v>31</v>
      </c>
      <c r="G38" s="74"/>
      <c r="H38" s="58">
        <f>H39+H40+H41+H42+H43+H44+H45+H46</f>
        <v>1201</v>
      </c>
      <c r="I38" s="58">
        <f>I39+I40+I41+I42+I43+I44+I45+I46</f>
        <v>0</v>
      </c>
      <c r="J38" s="58">
        <f>J39+J40+J41+J42+J43+J44+J45+J46</f>
        <v>1201</v>
      </c>
      <c r="K38" s="59">
        <f t="shared" si="0"/>
        <v>1201</v>
      </c>
    </row>
    <row r="39" spans="1:11" ht="15" x14ac:dyDescent="0.2">
      <c r="A39" s="54"/>
      <c r="B39" s="35" t="s">
        <v>116</v>
      </c>
      <c r="C39" s="72">
        <v>908</v>
      </c>
      <c r="D39" s="75" t="s">
        <v>109</v>
      </c>
      <c r="E39" s="75" t="s">
        <v>115</v>
      </c>
      <c r="F39" s="74" t="s">
        <v>31</v>
      </c>
      <c r="G39" s="74" t="s">
        <v>15</v>
      </c>
      <c r="H39" s="60">
        <v>12</v>
      </c>
      <c r="I39" s="60"/>
      <c r="J39" s="60">
        <v>12</v>
      </c>
      <c r="K39" s="59">
        <f t="shared" si="0"/>
        <v>12</v>
      </c>
    </row>
    <row r="40" spans="1:11" ht="15" x14ac:dyDescent="0.2">
      <c r="A40" s="54"/>
      <c r="B40" s="35" t="s">
        <v>45</v>
      </c>
      <c r="C40" s="72">
        <v>908</v>
      </c>
      <c r="D40" s="75" t="s">
        <v>109</v>
      </c>
      <c r="E40" s="75" t="s">
        <v>115</v>
      </c>
      <c r="F40" s="74" t="s">
        <v>31</v>
      </c>
      <c r="G40" s="74" t="s">
        <v>23</v>
      </c>
      <c r="H40" s="60">
        <v>20</v>
      </c>
      <c r="I40" s="60"/>
      <c r="J40" s="60">
        <v>20</v>
      </c>
      <c r="K40" s="59">
        <f t="shared" si="0"/>
        <v>20</v>
      </c>
    </row>
    <row r="41" spans="1:11" ht="15" x14ac:dyDescent="0.2">
      <c r="A41" s="54"/>
      <c r="B41" s="35" t="s">
        <v>43</v>
      </c>
      <c r="C41" s="72">
        <v>908</v>
      </c>
      <c r="D41" s="75" t="s">
        <v>109</v>
      </c>
      <c r="E41" s="75" t="s">
        <v>115</v>
      </c>
      <c r="F41" s="74" t="s">
        <v>31</v>
      </c>
      <c r="G41" s="74" t="s">
        <v>16</v>
      </c>
      <c r="H41" s="60">
        <v>118</v>
      </c>
      <c r="I41" s="60"/>
      <c r="J41" s="60">
        <v>118</v>
      </c>
      <c r="K41" s="59">
        <f t="shared" si="0"/>
        <v>118</v>
      </c>
    </row>
    <row r="42" spans="1:11" ht="22.5" customHeight="1" x14ac:dyDescent="0.2">
      <c r="A42" s="54"/>
      <c r="B42" s="35" t="s">
        <v>83</v>
      </c>
      <c r="C42" s="72">
        <v>908</v>
      </c>
      <c r="D42" s="75" t="s">
        <v>109</v>
      </c>
      <c r="E42" s="75" t="s">
        <v>115</v>
      </c>
      <c r="F42" s="74" t="s">
        <v>31</v>
      </c>
      <c r="G42" s="74" t="s">
        <v>24</v>
      </c>
      <c r="H42" s="60">
        <v>318</v>
      </c>
      <c r="I42" s="60"/>
      <c r="J42" s="60">
        <v>318</v>
      </c>
      <c r="K42" s="59">
        <f t="shared" si="0"/>
        <v>318</v>
      </c>
    </row>
    <row r="43" spans="1:11" ht="15" x14ac:dyDescent="0.2">
      <c r="A43" s="54"/>
      <c r="B43" s="35" t="s">
        <v>80</v>
      </c>
      <c r="C43" s="72">
        <v>908</v>
      </c>
      <c r="D43" s="75" t="s">
        <v>109</v>
      </c>
      <c r="E43" s="75" t="s">
        <v>115</v>
      </c>
      <c r="F43" s="74" t="s">
        <v>31</v>
      </c>
      <c r="G43" s="74" t="s">
        <v>14</v>
      </c>
      <c r="H43" s="60">
        <v>630</v>
      </c>
      <c r="I43" s="60"/>
      <c r="J43" s="60">
        <v>630</v>
      </c>
      <c r="K43" s="59">
        <f t="shared" si="0"/>
        <v>630</v>
      </c>
    </row>
    <row r="44" spans="1:11" ht="24.75" customHeight="1" x14ac:dyDescent="0.2">
      <c r="A44" s="54"/>
      <c r="B44" s="35" t="s">
        <v>41</v>
      </c>
      <c r="C44" s="72">
        <v>908</v>
      </c>
      <c r="D44" s="75" t="s">
        <v>109</v>
      </c>
      <c r="E44" s="75" t="s">
        <v>115</v>
      </c>
      <c r="F44" s="74" t="s">
        <v>31</v>
      </c>
      <c r="G44" s="74" t="s">
        <v>21</v>
      </c>
      <c r="H44" s="60">
        <v>6</v>
      </c>
      <c r="I44" s="60"/>
      <c r="J44" s="60">
        <v>6</v>
      </c>
      <c r="K44" s="59">
        <f t="shared" si="0"/>
        <v>6</v>
      </c>
    </row>
    <row r="45" spans="1:11" ht="22.5" customHeight="1" x14ac:dyDescent="0.2">
      <c r="A45" s="54"/>
      <c r="B45" s="35" t="s">
        <v>44</v>
      </c>
      <c r="C45" s="72">
        <v>908</v>
      </c>
      <c r="D45" s="75" t="s">
        <v>109</v>
      </c>
      <c r="E45" s="75" t="s">
        <v>115</v>
      </c>
      <c r="F45" s="74" t="s">
        <v>31</v>
      </c>
      <c r="G45" s="74" t="s">
        <v>25</v>
      </c>
      <c r="H45" s="60">
        <v>45</v>
      </c>
      <c r="I45" s="60"/>
      <c r="J45" s="60">
        <v>45</v>
      </c>
      <c r="K45" s="59">
        <f t="shared" si="0"/>
        <v>45</v>
      </c>
    </row>
    <row r="46" spans="1:11" ht="24.75" customHeight="1" x14ac:dyDescent="0.2">
      <c r="A46" s="54"/>
      <c r="B46" s="35" t="s">
        <v>42</v>
      </c>
      <c r="C46" s="72">
        <v>908</v>
      </c>
      <c r="D46" s="75" t="s">
        <v>109</v>
      </c>
      <c r="E46" s="75" t="s">
        <v>115</v>
      </c>
      <c r="F46" s="74" t="s">
        <v>31</v>
      </c>
      <c r="G46" s="74" t="s">
        <v>20</v>
      </c>
      <c r="H46" s="60">
        <v>52</v>
      </c>
      <c r="I46" s="60"/>
      <c r="J46" s="60">
        <v>52</v>
      </c>
      <c r="K46" s="59">
        <f t="shared" si="0"/>
        <v>52</v>
      </c>
    </row>
    <row r="47" spans="1:11" ht="22.5" customHeight="1" x14ac:dyDescent="0.2">
      <c r="A47" s="54"/>
      <c r="B47" s="35" t="s">
        <v>85</v>
      </c>
      <c r="C47" s="72">
        <v>908</v>
      </c>
      <c r="D47" s="75" t="s">
        <v>109</v>
      </c>
      <c r="E47" s="75" t="s">
        <v>115</v>
      </c>
      <c r="F47" s="74" t="s">
        <v>86</v>
      </c>
      <c r="G47" s="74"/>
      <c r="H47" s="64">
        <f>H48+H49</f>
        <v>75</v>
      </c>
      <c r="I47" s="64">
        <f>I48+I49</f>
        <v>0</v>
      </c>
      <c r="J47" s="64">
        <f>J48+J49</f>
        <v>75</v>
      </c>
      <c r="K47" s="59">
        <f t="shared" si="0"/>
        <v>75</v>
      </c>
    </row>
    <row r="48" spans="1:11" ht="29.25" customHeight="1" x14ac:dyDescent="0.2">
      <c r="A48" s="54"/>
      <c r="B48" s="35" t="s">
        <v>87</v>
      </c>
      <c r="C48" s="72">
        <v>908</v>
      </c>
      <c r="D48" s="75" t="s">
        <v>109</v>
      </c>
      <c r="E48" s="75" t="s">
        <v>115</v>
      </c>
      <c r="F48" s="74" t="s">
        <v>37</v>
      </c>
      <c r="G48" s="74" t="s">
        <v>21</v>
      </c>
      <c r="H48" s="60">
        <v>60</v>
      </c>
      <c r="I48" s="60"/>
      <c r="J48" s="60">
        <v>60</v>
      </c>
      <c r="K48" s="59">
        <f t="shared" si="0"/>
        <v>60</v>
      </c>
    </row>
    <row r="49" spans="1:11" ht="24" x14ac:dyDescent="0.2">
      <c r="A49" s="54"/>
      <c r="B49" s="35" t="s">
        <v>88</v>
      </c>
      <c r="C49" s="72">
        <v>908</v>
      </c>
      <c r="D49" s="75" t="s">
        <v>109</v>
      </c>
      <c r="E49" s="75" t="s">
        <v>115</v>
      </c>
      <c r="F49" s="74" t="s">
        <v>38</v>
      </c>
      <c r="G49" s="74" t="s">
        <v>21</v>
      </c>
      <c r="H49" s="60">
        <v>15</v>
      </c>
      <c r="I49" s="60"/>
      <c r="J49" s="60">
        <v>15</v>
      </c>
      <c r="K49" s="59">
        <f t="shared" si="0"/>
        <v>15</v>
      </c>
    </row>
    <row r="50" spans="1:11" ht="60" x14ac:dyDescent="0.2">
      <c r="A50" s="54"/>
      <c r="B50" s="35" t="s">
        <v>118</v>
      </c>
      <c r="C50" s="72">
        <v>908</v>
      </c>
      <c r="D50" s="74" t="s">
        <v>109</v>
      </c>
      <c r="E50" s="74" t="s">
        <v>119</v>
      </c>
      <c r="F50" s="74"/>
      <c r="G50" s="74"/>
      <c r="H50" s="59">
        <f>H51</f>
        <v>5.2</v>
      </c>
      <c r="I50" s="59">
        <f>I51</f>
        <v>0</v>
      </c>
      <c r="J50" s="59">
        <f>J51</f>
        <v>5.2</v>
      </c>
      <c r="K50" s="59">
        <f t="shared" si="0"/>
        <v>5.2</v>
      </c>
    </row>
    <row r="51" spans="1:11" ht="31.5" customHeight="1" x14ac:dyDescent="0.2">
      <c r="A51" s="54"/>
      <c r="B51" s="35" t="s">
        <v>120</v>
      </c>
      <c r="C51" s="72">
        <v>908</v>
      </c>
      <c r="D51" s="74" t="s">
        <v>109</v>
      </c>
      <c r="E51" s="74" t="s">
        <v>119</v>
      </c>
      <c r="F51" s="74" t="s">
        <v>46</v>
      </c>
      <c r="G51" s="74" t="s">
        <v>14</v>
      </c>
      <c r="H51" s="65">
        <v>5.2</v>
      </c>
      <c r="I51" s="65"/>
      <c r="J51" s="65">
        <v>5.2</v>
      </c>
      <c r="K51" s="59">
        <f t="shared" si="0"/>
        <v>5.2</v>
      </c>
    </row>
    <row r="52" spans="1:11" ht="22.5" customHeight="1" x14ac:dyDescent="0.2">
      <c r="A52" s="53" t="s">
        <v>121</v>
      </c>
      <c r="B52" s="23" t="s">
        <v>122</v>
      </c>
      <c r="C52" s="72">
        <v>908</v>
      </c>
      <c r="D52" s="78" t="s">
        <v>123</v>
      </c>
      <c r="E52" s="76"/>
      <c r="F52" s="76"/>
      <c r="G52" s="76"/>
      <c r="H52" s="58">
        <f t="shared" ref="H52:J53" si="1">H53</f>
        <v>100</v>
      </c>
      <c r="I52" s="58">
        <f t="shared" si="1"/>
        <v>0</v>
      </c>
      <c r="J52" s="58">
        <f t="shared" si="1"/>
        <v>100</v>
      </c>
      <c r="K52" s="59">
        <f t="shared" si="0"/>
        <v>100</v>
      </c>
    </row>
    <row r="53" spans="1:11" ht="15" x14ac:dyDescent="0.2">
      <c r="A53" s="54"/>
      <c r="B53" s="35" t="s">
        <v>124</v>
      </c>
      <c r="C53" s="72">
        <v>908</v>
      </c>
      <c r="D53" s="74" t="s">
        <v>123</v>
      </c>
      <c r="E53" s="74" t="s">
        <v>125</v>
      </c>
      <c r="F53" s="74"/>
      <c r="G53" s="74"/>
      <c r="H53" s="58">
        <f t="shared" si="1"/>
        <v>100</v>
      </c>
      <c r="I53" s="58">
        <f t="shared" si="1"/>
        <v>0</v>
      </c>
      <c r="J53" s="58">
        <f t="shared" si="1"/>
        <v>100</v>
      </c>
      <c r="K53" s="59">
        <f t="shared" si="0"/>
        <v>100</v>
      </c>
    </row>
    <row r="54" spans="1:11" ht="15" x14ac:dyDescent="0.2">
      <c r="A54" s="54"/>
      <c r="B54" s="35" t="s">
        <v>126</v>
      </c>
      <c r="C54" s="72">
        <v>908</v>
      </c>
      <c r="D54" s="74" t="s">
        <v>123</v>
      </c>
      <c r="E54" s="74" t="s">
        <v>125</v>
      </c>
      <c r="F54" s="74" t="s">
        <v>26</v>
      </c>
      <c r="G54" s="74" t="s">
        <v>21</v>
      </c>
      <c r="H54" s="60">
        <v>100</v>
      </c>
      <c r="I54" s="60"/>
      <c r="J54" s="60">
        <v>100</v>
      </c>
      <c r="K54" s="59">
        <f t="shared" si="0"/>
        <v>100</v>
      </c>
    </row>
    <row r="55" spans="1:11" ht="15" x14ac:dyDescent="0.2">
      <c r="A55" s="53" t="s">
        <v>127</v>
      </c>
      <c r="B55" s="23" t="s">
        <v>90</v>
      </c>
      <c r="C55" s="77">
        <v>908</v>
      </c>
      <c r="D55" s="78" t="s">
        <v>91</v>
      </c>
      <c r="E55" s="76"/>
      <c r="F55" s="76"/>
      <c r="G55" s="76"/>
      <c r="H55" s="58">
        <f>H58+H56</f>
        <v>413.5</v>
      </c>
      <c r="I55" s="58">
        <f>I58+I56</f>
        <v>0</v>
      </c>
      <c r="J55" s="58">
        <f>J58+J56</f>
        <v>413.5</v>
      </c>
      <c r="K55" s="59">
        <f t="shared" si="0"/>
        <v>413.5</v>
      </c>
    </row>
    <row r="56" spans="1:11" ht="51.75" customHeight="1" x14ac:dyDescent="0.2">
      <c r="A56" s="53"/>
      <c r="B56" s="23" t="s">
        <v>47</v>
      </c>
      <c r="C56" s="72">
        <v>908</v>
      </c>
      <c r="D56" s="75" t="s">
        <v>91</v>
      </c>
      <c r="E56" s="75" t="s">
        <v>128</v>
      </c>
      <c r="F56" s="76"/>
      <c r="G56" s="76"/>
      <c r="H56" s="58">
        <f>H57</f>
        <v>63.5</v>
      </c>
      <c r="I56" s="58">
        <f>I57</f>
        <v>0</v>
      </c>
      <c r="J56" s="58">
        <f>J57</f>
        <v>63.5</v>
      </c>
      <c r="K56" s="59">
        <f t="shared" si="0"/>
        <v>63.5</v>
      </c>
    </row>
    <row r="57" spans="1:11" ht="24" x14ac:dyDescent="0.2">
      <c r="A57" s="53"/>
      <c r="B57" s="35" t="s">
        <v>82</v>
      </c>
      <c r="C57" s="72">
        <v>908</v>
      </c>
      <c r="D57" s="75" t="s">
        <v>91</v>
      </c>
      <c r="E57" s="75" t="s">
        <v>128</v>
      </c>
      <c r="F57" s="74" t="s">
        <v>31</v>
      </c>
      <c r="G57" s="74" t="s">
        <v>14</v>
      </c>
      <c r="H57" s="60">
        <v>63.5</v>
      </c>
      <c r="I57" s="60"/>
      <c r="J57" s="60">
        <v>63.5</v>
      </c>
      <c r="K57" s="59">
        <f t="shared" si="0"/>
        <v>63.5</v>
      </c>
    </row>
    <row r="58" spans="1:11" ht="24" x14ac:dyDescent="0.2">
      <c r="A58" s="53"/>
      <c r="B58" s="23" t="s">
        <v>129</v>
      </c>
      <c r="C58" s="77">
        <v>908</v>
      </c>
      <c r="D58" s="78" t="s">
        <v>91</v>
      </c>
      <c r="E58" s="78" t="s">
        <v>130</v>
      </c>
      <c r="F58" s="76"/>
      <c r="G58" s="76"/>
      <c r="H58" s="58">
        <f t="shared" ref="H58:J59" si="2">H59</f>
        <v>350</v>
      </c>
      <c r="I58" s="58">
        <f t="shared" si="2"/>
        <v>0</v>
      </c>
      <c r="J58" s="58">
        <f t="shared" si="2"/>
        <v>350</v>
      </c>
      <c r="K58" s="59">
        <f t="shared" si="0"/>
        <v>350</v>
      </c>
    </row>
    <row r="59" spans="1:11" ht="24" x14ac:dyDescent="0.2">
      <c r="A59" s="54"/>
      <c r="B59" s="23" t="s">
        <v>48</v>
      </c>
      <c r="C59" s="72">
        <v>908</v>
      </c>
      <c r="D59" s="74" t="s">
        <v>91</v>
      </c>
      <c r="E59" s="75" t="s">
        <v>131</v>
      </c>
      <c r="F59" s="74"/>
      <c r="G59" s="74"/>
      <c r="H59" s="58">
        <f t="shared" si="2"/>
        <v>350</v>
      </c>
      <c r="I59" s="58">
        <f t="shared" si="2"/>
        <v>0</v>
      </c>
      <c r="J59" s="58">
        <f t="shared" si="2"/>
        <v>350</v>
      </c>
      <c r="K59" s="59">
        <f t="shared" si="0"/>
        <v>350</v>
      </c>
    </row>
    <row r="60" spans="1:11" ht="24" x14ac:dyDescent="0.2">
      <c r="A60" s="54"/>
      <c r="B60" s="35" t="s">
        <v>82</v>
      </c>
      <c r="C60" s="72">
        <v>908</v>
      </c>
      <c r="D60" s="74" t="s">
        <v>91</v>
      </c>
      <c r="E60" s="75" t="s">
        <v>131</v>
      </c>
      <c r="F60" s="74" t="s">
        <v>31</v>
      </c>
      <c r="G60" s="74" t="s">
        <v>14</v>
      </c>
      <c r="H60" s="60">
        <v>350</v>
      </c>
      <c r="I60" s="60"/>
      <c r="J60" s="60">
        <v>350</v>
      </c>
      <c r="K60" s="59">
        <f t="shared" ref="K60:K65" si="3">SUM(I60:J60)</f>
        <v>350</v>
      </c>
    </row>
    <row r="61" spans="1:11" ht="15" hidden="1" x14ac:dyDescent="0.2">
      <c r="A61" s="7" t="e">
        <f>#REF!+1</f>
        <v>#REF!</v>
      </c>
      <c r="B61" s="11"/>
      <c r="C61" s="12"/>
      <c r="D61" s="12"/>
      <c r="E61" s="12"/>
      <c r="F61" s="12"/>
      <c r="G61" s="12"/>
      <c r="H61" s="66"/>
      <c r="I61" s="60"/>
      <c r="J61" s="60">
        <v>0</v>
      </c>
      <c r="K61" s="59">
        <f t="shared" si="3"/>
        <v>0</v>
      </c>
    </row>
    <row r="62" spans="1:11" ht="15" hidden="1" x14ac:dyDescent="0.2">
      <c r="A62" s="7" t="e">
        <f t="shared" ref="A62:A65" si="4">A61+1</f>
        <v>#REF!</v>
      </c>
      <c r="B62" s="11"/>
      <c r="C62" s="12"/>
      <c r="D62" s="12"/>
      <c r="E62" s="12"/>
      <c r="F62" s="12"/>
      <c r="G62" s="12"/>
      <c r="H62" s="66"/>
      <c r="I62" s="60"/>
      <c r="J62" s="60">
        <v>0</v>
      </c>
      <c r="K62" s="59">
        <f t="shared" si="3"/>
        <v>0</v>
      </c>
    </row>
    <row r="63" spans="1:11" ht="15" hidden="1" x14ac:dyDescent="0.2">
      <c r="A63" s="7" t="e">
        <f t="shared" si="4"/>
        <v>#REF!</v>
      </c>
      <c r="B63" s="11"/>
      <c r="C63" s="12"/>
      <c r="D63" s="12"/>
      <c r="E63" s="12"/>
      <c r="F63" s="12"/>
      <c r="G63" s="12"/>
      <c r="H63" s="66"/>
      <c r="I63" s="60"/>
      <c r="J63" s="60">
        <v>0</v>
      </c>
      <c r="K63" s="59">
        <f t="shared" si="3"/>
        <v>0</v>
      </c>
    </row>
    <row r="64" spans="1:11" ht="15" hidden="1" x14ac:dyDescent="0.2">
      <c r="A64" s="7" t="e">
        <f t="shared" si="4"/>
        <v>#REF!</v>
      </c>
      <c r="B64" s="11"/>
      <c r="C64" s="12"/>
      <c r="D64" s="12"/>
      <c r="E64" s="12"/>
      <c r="F64" s="12"/>
      <c r="G64" s="12"/>
      <c r="H64" s="66"/>
      <c r="I64" s="60"/>
      <c r="J64" s="60">
        <v>0</v>
      </c>
      <c r="K64" s="59">
        <f t="shared" si="3"/>
        <v>0</v>
      </c>
    </row>
    <row r="65" spans="1:11" ht="15" hidden="1" x14ac:dyDescent="0.2">
      <c r="A65" s="7" t="e">
        <f t="shared" si="4"/>
        <v>#REF!</v>
      </c>
      <c r="B65" s="11"/>
      <c r="C65" s="12"/>
      <c r="D65" s="12"/>
      <c r="E65" s="12"/>
      <c r="F65" s="12"/>
      <c r="G65" s="12"/>
      <c r="H65" s="66"/>
      <c r="I65" s="60"/>
      <c r="J65" s="60">
        <v>0</v>
      </c>
      <c r="K65" s="59">
        <f t="shared" si="3"/>
        <v>0</v>
      </c>
    </row>
    <row r="66" spans="1:11" ht="14.25" x14ac:dyDescent="0.2">
      <c r="C66" s="109" t="s">
        <v>17</v>
      </c>
      <c r="D66" s="109"/>
      <c r="E66" s="109"/>
      <c r="F66" s="109"/>
      <c r="G66" s="109"/>
      <c r="H66" s="67">
        <f>H20</f>
        <v>10838.000000000002</v>
      </c>
      <c r="I66" s="67">
        <f t="shared" ref="I66:K66" si="5">I20</f>
        <v>7170.1</v>
      </c>
      <c r="J66" s="67">
        <f t="shared" si="5"/>
        <v>3667.8999999999996</v>
      </c>
      <c r="K66" s="67">
        <f t="shared" si="5"/>
        <v>10838</v>
      </c>
    </row>
    <row r="67" spans="1:11" ht="15" x14ac:dyDescent="0.2">
      <c r="H67" s="68"/>
      <c r="I67" s="68"/>
      <c r="J67" s="69"/>
      <c r="K67" s="69"/>
    </row>
    <row r="68" spans="1:11" ht="15" x14ac:dyDescent="0.2">
      <c r="H68" s="68"/>
      <c r="I68" s="68"/>
      <c r="J68" s="69"/>
      <c r="K68" s="69"/>
    </row>
    <row r="69" spans="1:11" ht="15" x14ac:dyDescent="0.2">
      <c r="A69" s="1"/>
      <c r="B69" s="61" t="s">
        <v>19</v>
      </c>
      <c r="C69" s="62"/>
      <c r="D69" s="62"/>
      <c r="E69" s="63"/>
      <c r="F69" s="110"/>
      <c r="G69" s="110"/>
      <c r="H69" s="70"/>
      <c r="I69" s="111" t="s">
        <v>32</v>
      </c>
      <c r="J69" s="111"/>
      <c r="K69" s="111"/>
    </row>
    <row r="70" spans="1:11" ht="15" x14ac:dyDescent="0.2">
      <c r="H70" s="68"/>
      <c r="I70" s="68"/>
      <c r="J70" s="69"/>
      <c r="K70" s="69"/>
    </row>
    <row r="71" spans="1:11" ht="15" x14ac:dyDescent="0.2">
      <c r="B71" s="15"/>
      <c r="H71" s="68"/>
      <c r="I71" s="68"/>
      <c r="J71" s="69"/>
      <c r="K71" s="69"/>
    </row>
    <row r="72" spans="1:11" ht="15" x14ac:dyDescent="0.2">
      <c r="H72" s="68"/>
      <c r="I72" s="68"/>
      <c r="J72" s="69"/>
      <c r="K72" s="69"/>
    </row>
    <row r="73" spans="1:11" ht="15" x14ac:dyDescent="0.2">
      <c r="H73" s="68"/>
      <c r="I73" s="68"/>
      <c r="J73" s="69"/>
      <c r="K73" s="69"/>
    </row>
    <row r="74" spans="1:11" ht="15" x14ac:dyDescent="0.2">
      <c r="H74" s="68"/>
      <c r="I74" s="68"/>
      <c r="J74" s="69"/>
      <c r="K74" s="69"/>
    </row>
    <row r="75" spans="1:11" ht="15" x14ac:dyDescent="0.2">
      <c r="H75" s="68"/>
      <c r="I75" s="68"/>
      <c r="J75" s="69"/>
      <c r="K75" s="69"/>
    </row>
    <row r="76" spans="1:11" ht="15" x14ac:dyDescent="0.2">
      <c r="H76" s="68"/>
      <c r="I76" s="68"/>
      <c r="J76" s="69"/>
      <c r="K76" s="69"/>
    </row>
    <row r="77" spans="1:11" ht="15" x14ac:dyDescent="0.2">
      <c r="H77" s="68"/>
      <c r="I77" s="68"/>
      <c r="J77" s="69"/>
      <c r="K77" s="69"/>
    </row>
    <row r="78" spans="1:11" ht="15" x14ac:dyDescent="0.2">
      <c r="H78" s="68"/>
      <c r="I78" s="68"/>
      <c r="J78" s="69"/>
      <c r="K78" s="69"/>
    </row>
    <row r="79" spans="1:11" ht="15" x14ac:dyDescent="0.2">
      <c r="H79" s="68"/>
      <c r="I79" s="68"/>
      <c r="J79" s="69"/>
      <c r="K79" s="69"/>
    </row>
    <row r="80" spans="1:11" ht="15" x14ac:dyDescent="0.2">
      <c r="H80" s="68"/>
      <c r="I80" s="68"/>
      <c r="J80" s="69"/>
      <c r="K80" s="69"/>
    </row>
    <row r="81" spans="8:11" ht="15" x14ac:dyDescent="0.2">
      <c r="H81" s="68"/>
      <c r="I81" s="68"/>
      <c r="J81" s="69"/>
      <c r="K81" s="69"/>
    </row>
    <row r="82" spans="8:11" ht="15" x14ac:dyDescent="0.2">
      <c r="H82" s="68"/>
      <c r="I82" s="68"/>
      <c r="J82" s="69"/>
      <c r="K82" s="69"/>
    </row>
    <row r="83" spans="8:11" ht="15" x14ac:dyDescent="0.2">
      <c r="H83" s="68"/>
      <c r="I83" s="68"/>
      <c r="J83" s="69"/>
      <c r="K83" s="69"/>
    </row>
    <row r="84" spans="8:11" ht="15" x14ac:dyDescent="0.2">
      <c r="H84" s="68"/>
      <c r="I84" s="68"/>
      <c r="J84" s="69"/>
      <c r="K84" s="69"/>
    </row>
  </sheetData>
  <mergeCells count="17">
    <mergeCell ref="C66:G66"/>
    <mergeCell ref="F69:G69"/>
    <mergeCell ref="I69:K69"/>
    <mergeCell ref="C11:K11"/>
    <mergeCell ref="C13:K13"/>
    <mergeCell ref="C15:K15"/>
    <mergeCell ref="J17:K17"/>
    <mergeCell ref="A18:A19"/>
    <mergeCell ref="B18:B19"/>
    <mergeCell ref="C18:G18"/>
    <mergeCell ref="I18:K18"/>
    <mergeCell ref="A9:K9"/>
    <mergeCell ref="H1:K1"/>
    <mergeCell ref="H2:K2"/>
    <mergeCell ref="H3:K3"/>
    <mergeCell ref="H4:K4"/>
    <mergeCell ref="A7:K7"/>
  </mergeCells>
  <pageMargins left="0.28000000000000003" right="0.22" top="0.28000000000000003" bottom="0.33" header="0.21" footer="0.21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25" workbookViewId="0">
      <selection activeCell="I40" sqref="I40"/>
    </sheetView>
  </sheetViews>
  <sheetFormatPr defaultRowHeight="12.75" x14ac:dyDescent="0.2"/>
  <cols>
    <col min="1" max="1" width="6.5703125" style="6" customWidth="1"/>
    <col min="2" max="2" width="32" style="1" customWidth="1"/>
    <col min="3" max="4" width="7.5703125" style="6" customWidth="1"/>
    <col min="5" max="5" width="9" style="6" customWidth="1"/>
    <col min="6" max="6" width="7.85546875" style="6" customWidth="1"/>
    <col min="7" max="7" width="7.5703125" style="6" customWidth="1"/>
    <col min="8" max="8" width="9.5703125" style="1" customWidth="1"/>
    <col min="9" max="9" width="9.7109375" style="1" customWidth="1"/>
    <col min="10" max="10" width="9.28515625" style="1" customWidth="1"/>
    <col min="11" max="11" width="8" style="1" customWidth="1"/>
    <col min="12" max="16384" width="9.140625" style="1"/>
  </cols>
  <sheetData>
    <row r="1" spans="1:11" ht="14.25" x14ac:dyDescent="0.2">
      <c r="H1" s="104" t="s">
        <v>96</v>
      </c>
      <c r="I1" s="104"/>
      <c r="J1" s="104"/>
      <c r="K1" s="104"/>
    </row>
    <row r="2" spans="1:11" x14ac:dyDescent="0.2">
      <c r="H2" s="88" t="s">
        <v>97</v>
      </c>
      <c r="I2" s="88"/>
      <c r="J2" s="88"/>
      <c r="K2" s="88"/>
    </row>
    <row r="3" spans="1:11" ht="14.25" x14ac:dyDescent="0.2">
      <c r="H3" s="104" t="s">
        <v>98</v>
      </c>
      <c r="I3" s="104"/>
      <c r="J3" s="104"/>
      <c r="K3" s="104"/>
    </row>
    <row r="4" spans="1:11" ht="14.25" x14ac:dyDescent="0.2">
      <c r="H4" s="105" t="s">
        <v>99</v>
      </c>
      <c r="I4" s="105"/>
      <c r="J4" s="105"/>
      <c r="K4" s="105"/>
    </row>
    <row r="5" spans="1:11" x14ac:dyDescent="0.2">
      <c r="H5" s="6"/>
      <c r="I5" s="6"/>
      <c r="J5" s="6"/>
      <c r="K5" s="6"/>
    </row>
    <row r="6" spans="1:11" x14ac:dyDescent="0.2">
      <c r="H6" s="6"/>
      <c r="I6" s="6"/>
      <c r="J6" s="6"/>
      <c r="K6" s="6"/>
    </row>
    <row r="7" spans="1:11" ht="15.75" x14ac:dyDescent="0.2">
      <c r="A7" s="91" t="s">
        <v>50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1" x14ac:dyDescent="0.2">
      <c r="A8" s="16"/>
      <c r="C8" s="16"/>
      <c r="D8" s="16"/>
      <c r="E8" s="16"/>
      <c r="F8" s="16"/>
      <c r="G8" s="16"/>
    </row>
    <row r="9" spans="1:11" x14ac:dyDescent="0.2">
      <c r="A9" s="95" t="s">
        <v>51</v>
      </c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ht="13.5" customHeight="1" x14ac:dyDescent="0.2"/>
    <row r="11" spans="1:11" ht="12.75" customHeight="1" x14ac:dyDescent="0.2">
      <c r="B11" s="1" t="s">
        <v>0</v>
      </c>
      <c r="C11" s="96" t="s">
        <v>28</v>
      </c>
      <c r="D11" s="96"/>
      <c r="E11" s="96"/>
      <c r="F11" s="96"/>
      <c r="G11" s="96"/>
      <c r="H11" s="96"/>
      <c r="I11" s="96"/>
      <c r="J11" s="96"/>
      <c r="K11" s="96"/>
    </row>
    <row r="13" spans="1:11" ht="25.5" x14ac:dyDescent="0.2">
      <c r="B13" s="3" t="s">
        <v>1</v>
      </c>
      <c r="C13" s="97" t="s">
        <v>2</v>
      </c>
      <c r="D13" s="97"/>
      <c r="E13" s="97"/>
      <c r="F13" s="97"/>
      <c r="G13" s="97"/>
      <c r="H13" s="97"/>
      <c r="I13" s="97"/>
      <c r="J13" s="97"/>
      <c r="K13" s="97"/>
    </row>
    <row r="15" spans="1:11" x14ac:dyDescent="0.2">
      <c r="B15" s="1" t="s">
        <v>3</v>
      </c>
      <c r="C15" s="98" t="s">
        <v>4</v>
      </c>
      <c r="D15" s="98"/>
      <c r="E15" s="98"/>
      <c r="F15" s="98"/>
      <c r="G15" s="98"/>
      <c r="H15" s="98"/>
      <c r="I15" s="98"/>
      <c r="J15" s="98"/>
      <c r="K15" s="98"/>
    </row>
    <row r="17" spans="1:11" x14ac:dyDescent="0.2">
      <c r="J17" s="99" t="s">
        <v>5</v>
      </c>
      <c r="K17" s="99"/>
    </row>
    <row r="18" spans="1:11" ht="12.75" customHeight="1" x14ac:dyDescent="0.2">
      <c r="A18" s="92" t="s">
        <v>52</v>
      </c>
      <c r="B18" s="92" t="s">
        <v>53</v>
      </c>
      <c r="C18" s="100" t="s">
        <v>6</v>
      </c>
      <c r="D18" s="101"/>
      <c r="E18" s="101"/>
      <c r="F18" s="101"/>
      <c r="G18" s="102"/>
      <c r="H18" s="39" t="s">
        <v>94</v>
      </c>
      <c r="I18" s="103" t="s">
        <v>7</v>
      </c>
      <c r="J18" s="103"/>
      <c r="K18" s="103"/>
    </row>
    <row r="19" spans="1:11" s="4" customFormat="1" ht="96" x14ac:dyDescent="0.2">
      <c r="A19" s="93"/>
      <c r="B19" s="93"/>
      <c r="C19" s="20" t="s">
        <v>54</v>
      </c>
      <c r="D19" s="20" t="s">
        <v>103</v>
      </c>
      <c r="E19" s="20" t="s">
        <v>56</v>
      </c>
      <c r="F19" s="20" t="s">
        <v>57</v>
      </c>
      <c r="G19" s="20" t="s">
        <v>8</v>
      </c>
      <c r="H19" s="20" t="s">
        <v>58</v>
      </c>
      <c r="I19" s="49" t="s">
        <v>9</v>
      </c>
      <c r="J19" s="49" t="s">
        <v>10</v>
      </c>
      <c r="K19" s="49" t="s">
        <v>11</v>
      </c>
    </row>
    <row r="20" spans="1:11" s="4" customFormat="1" ht="24" x14ac:dyDescent="0.2">
      <c r="A20" s="14">
        <v>1</v>
      </c>
      <c r="B20" s="23" t="s">
        <v>134</v>
      </c>
      <c r="C20" s="34">
        <v>908</v>
      </c>
      <c r="D20" s="79" t="s">
        <v>135</v>
      </c>
      <c r="E20" s="28"/>
      <c r="F20" s="79"/>
      <c r="G20" s="79"/>
      <c r="H20" s="26">
        <f>H21</f>
        <v>3951.3</v>
      </c>
      <c r="I20" s="26">
        <f t="shared" ref="I20:J20" si="0">I21</f>
        <v>3951.3</v>
      </c>
      <c r="J20" s="26">
        <f t="shared" si="0"/>
        <v>3951.3</v>
      </c>
      <c r="K20" s="26">
        <f>K21</f>
        <v>3992.3</v>
      </c>
    </row>
    <row r="21" spans="1:11" ht="72.75" x14ac:dyDescent="0.25">
      <c r="A21" s="7">
        <v>2</v>
      </c>
      <c r="B21" s="35" t="s">
        <v>136</v>
      </c>
      <c r="C21" s="24">
        <v>908</v>
      </c>
      <c r="D21" s="80" t="s">
        <v>135</v>
      </c>
      <c r="E21" s="31" t="s">
        <v>137</v>
      </c>
      <c r="F21" s="80"/>
      <c r="G21" s="80"/>
      <c r="H21" s="26">
        <f>H22+H25+H34</f>
        <v>3951.3</v>
      </c>
      <c r="I21" s="26">
        <f t="shared" ref="I21:J21" si="1">I22+I25+I34</f>
        <v>3951.3</v>
      </c>
      <c r="J21" s="26">
        <f t="shared" si="1"/>
        <v>3951.3</v>
      </c>
      <c r="K21" s="26">
        <f>K22+K25+K34</f>
        <v>3992.3</v>
      </c>
    </row>
    <row r="22" spans="1:11" ht="15" x14ac:dyDescent="0.25">
      <c r="A22" s="7">
        <f>A21+1</f>
        <v>3</v>
      </c>
      <c r="B22" s="35" t="s">
        <v>67</v>
      </c>
      <c r="C22" s="24">
        <v>908</v>
      </c>
      <c r="D22" s="80" t="s">
        <v>135</v>
      </c>
      <c r="E22" s="31" t="s">
        <v>137</v>
      </c>
      <c r="F22" s="80" t="s">
        <v>30</v>
      </c>
      <c r="G22" s="80"/>
      <c r="H22" s="36">
        <f>H23+H24</f>
        <v>3487.3</v>
      </c>
      <c r="I22" s="36">
        <f t="shared" ref="I22:J22" si="2">I23+I24</f>
        <v>3487.3</v>
      </c>
      <c r="J22" s="36">
        <f t="shared" si="2"/>
        <v>3487.3</v>
      </c>
      <c r="K22" s="36">
        <f>K23+K24</f>
        <v>3487.3</v>
      </c>
    </row>
    <row r="23" spans="1:11" ht="15" x14ac:dyDescent="0.25">
      <c r="A23" s="14">
        <f t="shared" ref="A23:A30" si="3">A22+1</f>
        <v>4</v>
      </c>
      <c r="B23" s="35" t="s">
        <v>39</v>
      </c>
      <c r="C23" s="24">
        <v>908</v>
      </c>
      <c r="D23" s="80" t="s">
        <v>135</v>
      </c>
      <c r="E23" s="31" t="s">
        <v>137</v>
      </c>
      <c r="F23" s="80" t="s">
        <v>30</v>
      </c>
      <c r="G23" s="80" t="s">
        <v>12</v>
      </c>
      <c r="H23" s="36">
        <v>2681.3</v>
      </c>
      <c r="I23" s="36">
        <v>2681.3</v>
      </c>
      <c r="J23" s="36">
        <v>2681.3</v>
      </c>
      <c r="K23" s="36">
        <v>2681.3</v>
      </c>
    </row>
    <row r="24" spans="1:11" ht="15" x14ac:dyDescent="0.25">
      <c r="A24" s="14">
        <f t="shared" si="3"/>
        <v>5</v>
      </c>
      <c r="B24" s="35" t="s">
        <v>40</v>
      </c>
      <c r="C24" s="24">
        <v>908</v>
      </c>
      <c r="D24" s="80" t="s">
        <v>135</v>
      </c>
      <c r="E24" s="31" t="s">
        <v>137</v>
      </c>
      <c r="F24" s="80" t="s">
        <v>30</v>
      </c>
      <c r="G24" s="80" t="s">
        <v>13</v>
      </c>
      <c r="H24" s="36">
        <v>806</v>
      </c>
      <c r="I24" s="36">
        <v>806</v>
      </c>
      <c r="J24" s="36">
        <v>806</v>
      </c>
      <c r="K24" s="36">
        <v>806</v>
      </c>
    </row>
    <row r="25" spans="1:11" ht="24.75" x14ac:dyDescent="0.25">
      <c r="A25" s="14">
        <f t="shared" si="3"/>
        <v>6</v>
      </c>
      <c r="B25" s="35" t="s">
        <v>68</v>
      </c>
      <c r="C25" s="24">
        <v>908</v>
      </c>
      <c r="D25" s="80" t="s">
        <v>135</v>
      </c>
      <c r="E25" s="31" t="s">
        <v>137</v>
      </c>
      <c r="F25" s="28" t="s">
        <v>69</v>
      </c>
      <c r="G25" s="31"/>
      <c r="H25" s="26">
        <f>H26+H30</f>
        <v>460</v>
      </c>
      <c r="I25" s="26">
        <f t="shared" ref="I25:J25" si="4">I26+I30</f>
        <v>460</v>
      </c>
      <c r="J25" s="26">
        <f t="shared" si="4"/>
        <v>460</v>
      </c>
      <c r="K25" s="26">
        <f>K26+K30</f>
        <v>501</v>
      </c>
    </row>
    <row r="26" spans="1:11" ht="36.75" x14ac:dyDescent="0.25">
      <c r="A26" s="14">
        <f t="shared" si="3"/>
        <v>7</v>
      </c>
      <c r="B26" s="35" t="s">
        <v>70</v>
      </c>
      <c r="C26" s="24">
        <v>908</v>
      </c>
      <c r="D26" s="80" t="s">
        <v>135</v>
      </c>
      <c r="E26" s="31" t="s">
        <v>137</v>
      </c>
      <c r="F26" s="28" t="s">
        <v>27</v>
      </c>
      <c r="G26" s="31"/>
      <c r="H26" s="26">
        <f>H27+H28+H29</f>
        <v>116</v>
      </c>
      <c r="I26" s="26">
        <f t="shared" ref="I26:J26" si="5">I27+I28+I29</f>
        <v>116</v>
      </c>
      <c r="J26" s="26">
        <f t="shared" si="5"/>
        <v>116</v>
      </c>
      <c r="K26" s="26">
        <f>K27+K28+K29</f>
        <v>116</v>
      </c>
    </row>
    <row r="27" spans="1:11" ht="15" x14ac:dyDescent="0.25">
      <c r="A27" s="14">
        <f t="shared" si="3"/>
        <v>8</v>
      </c>
      <c r="B27" s="35" t="s">
        <v>116</v>
      </c>
      <c r="C27" s="24">
        <v>908</v>
      </c>
      <c r="D27" s="80" t="s">
        <v>135</v>
      </c>
      <c r="E27" s="31" t="s">
        <v>137</v>
      </c>
      <c r="F27" s="31" t="s">
        <v>27</v>
      </c>
      <c r="G27" s="31" t="s">
        <v>15</v>
      </c>
      <c r="H27" s="36">
        <v>28</v>
      </c>
      <c r="I27" s="36">
        <v>28</v>
      </c>
      <c r="J27" s="36">
        <v>28</v>
      </c>
      <c r="K27" s="36">
        <v>28</v>
      </c>
    </row>
    <row r="28" spans="1:11" ht="24.75" x14ac:dyDescent="0.25">
      <c r="A28" s="14">
        <f t="shared" si="3"/>
        <v>9</v>
      </c>
      <c r="B28" s="35" t="s">
        <v>83</v>
      </c>
      <c r="C28" s="24">
        <v>908</v>
      </c>
      <c r="D28" s="80" t="s">
        <v>135</v>
      </c>
      <c r="E28" s="31" t="s">
        <v>137</v>
      </c>
      <c r="F28" s="31" t="s">
        <v>27</v>
      </c>
      <c r="G28" s="31" t="s">
        <v>14</v>
      </c>
      <c r="H28" s="36">
        <v>64</v>
      </c>
      <c r="I28" s="36">
        <v>64</v>
      </c>
      <c r="J28" s="36">
        <v>64</v>
      </c>
      <c r="K28" s="36">
        <v>64</v>
      </c>
    </row>
    <row r="29" spans="1:11" ht="15" x14ac:dyDescent="0.25">
      <c r="A29" s="14">
        <f t="shared" si="3"/>
        <v>10</v>
      </c>
      <c r="B29" s="35" t="s">
        <v>84</v>
      </c>
      <c r="C29" s="24">
        <v>908</v>
      </c>
      <c r="D29" s="80" t="s">
        <v>135</v>
      </c>
      <c r="E29" s="31" t="s">
        <v>137</v>
      </c>
      <c r="F29" s="31" t="s">
        <v>27</v>
      </c>
      <c r="G29" s="31" t="s">
        <v>20</v>
      </c>
      <c r="H29" s="36">
        <v>24</v>
      </c>
      <c r="I29" s="36">
        <v>24</v>
      </c>
      <c r="J29" s="36">
        <v>24</v>
      </c>
      <c r="K29" s="36">
        <v>24</v>
      </c>
    </row>
    <row r="30" spans="1:11" ht="24" x14ac:dyDescent="0.2">
      <c r="A30" s="14">
        <f t="shared" si="3"/>
        <v>11</v>
      </c>
      <c r="B30" s="35" t="s">
        <v>138</v>
      </c>
      <c r="C30" s="34">
        <v>908</v>
      </c>
      <c r="D30" s="79" t="s">
        <v>135</v>
      </c>
      <c r="E30" s="28" t="s">
        <v>137</v>
      </c>
      <c r="F30" s="79" t="s">
        <v>31</v>
      </c>
      <c r="G30" s="79"/>
      <c r="H30" s="26">
        <f>H31+H32+H33</f>
        <v>344</v>
      </c>
      <c r="I30" s="26">
        <f t="shared" ref="I30:J30" si="6">I31+I32+I33</f>
        <v>344</v>
      </c>
      <c r="J30" s="26">
        <f t="shared" si="6"/>
        <v>344</v>
      </c>
      <c r="K30" s="26">
        <f>K31+K32+K33</f>
        <v>385</v>
      </c>
    </row>
    <row r="31" spans="1:11" ht="15" x14ac:dyDescent="0.25">
      <c r="A31" s="13">
        <f t="shared" ref="A31:A34" si="7">A30+1</f>
        <v>12</v>
      </c>
      <c r="B31" s="35" t="s">
        <v>80</v>
      </c>
      <c r="C31" s="24">
        <v>908</v>
      </c>
      <c r="D31" s="80" t="s">
        <v>135</v>
      </c>
      <c r="E31" s="31" t="s">
        <v>137</v>
      </c>
      <c r="F31" s="80" t="s">
        <v>31</v>
      </c>
      <c r="G31" s="80" t="s">
        <v>15</v>
      </c>
      <c r="H31" s="36">
        <v>2</v>
      </c>
      <c r="I31" s="36">
        <v>2</v>
      </c>
      <c r="J31" s="36">
        <v>2</v>
      </c>
      <c r="K31" s="36">
        <v>2</v>
      </c>
    </row>
    <row r="32" spans="1:11" ht="15" x14ac:dyDescent="0.25">
      <c r="A32" s="17">
        <f t="shared" si="7"/>
        <v>13</v>
      </c>
      <c r="B32" s="35" t="s">
        <v>41</v>
      </c>
      <c r="C32" s="24">
        <v>908</v>
      </c>
      <c r="D32" s="80" t="s">
        <v>135</v>
      </c>
      <c r="E32" s="31" t="s">
        <v>137</v>
      </c>
      <c r="F32" s="80" t="s">
        <v>31</v>
      </c>
      <c r="G32" s="80" t="s">
        <v>14</v>
      </c>
      <c r="H32" s="36">
        <v>301</v>
      </c>
      <c r="I32" s="36">
        <v>301</v>
      </c>
      <c r="J32" s="36">
        <v>301</v>
      </c>
      <c r="K32" s="36">
        <v>301</v>
      </c>
    </row>
    <row r="33" spans="1:11" ht="24.75" x14ac:dyDescent="0.25">
      <c r="A33" s="17">
        <f t="shared" si="7"/>
        <v>14</v>
      </c>
      <c r="B33" s="35" t="s">
        <v>42</v>
      </c>
      <c r="C33" s="24">
        <v>908</v>
      </c>
      <c r="D33" s="80" t="s">
        <v>135</v>
      </c>
      <c r="E33" s="31" t="s">
        <v>137</v>
      </c>
      <c r="F33" s="80" t="s">
        <v>31</v>
      </c>
      <c r="G33" s="80" t="s">
        <v>20</v>
      </c>
      <c r="H33" s="36">
        <v>41</v>
      </c>
      <c r="I33" s="36">
        <v>41</v>
      </c>
      <c r="J33" s="36">
        <v>41</v>
      </c>
      <c r="K33" s="36">
        <f>I33+J33</f>
        <v>82</v>
      </c>
    </row>
    <row r="34" spans="1:11" ht="15" x14ac:dyDescent="0.25">
      <c r="A34" s="17">
        <f t="shared" si="7"/>
        <v>15</v>
      </c>
      <c r="B34" s="35" t="s">
        <v>41</v>
      </c>
      <c r="C34" s="24">
        <v>908</v>
      </c>
      <c r="D34" s="80" t="s">
        <v>135</v>
      </c>
      <c r="E34" s="31" t="s">
        <v>137</v>
      </c>
      <c r="F34" s="80" t="s">
        <v>38</v>
      </c>
      <c r="G34" s="80" t="s">
        <v>21</v>
      </c>
      <c r="H34" s="26">
        <v>4</v>
      </c>
      <c r="I34" s="26">
        <v>4</v>
      </c>
      <c r="J34" s="26">
        <v>4</v>
      </c>
      <c r="K34" s="26">
        <v>4</v>
      </c>
    </row>
    <row r="35" spans="1:11" ht="33" customHeight="1" x14ac:dyDescent="0.2">
      <c r="A35" s="1"/>
      <c r="B35" s="112"/>
      <c r="C35" s="112"/>
      <c r="D35" s="1"/>
      <c r="F35" s="117"/>
      <c r="G35" s="117"/>
      <c r="H35" s="5"/>
      <c r="I35" s="95"/>
      <c r="J35" s="95"/>
      <c r="K35" s="95"/>
    </row>
    <row r="36" spans="1:11" x14ac:dyDescent="0.2">
      <c r="B36" s="112" t="s">
        <v>49</v>
      </c>
      <c r="C36" s="112"/>
      <c r="D36" s="1"/>
      <c r="E36" s="16"/>
      <c r="F36" s="99"/>
      <c r="G36" s="99"/>
      <c r="H36" s="5"/>
      <c r="I36" s="95" t="s">
        <v>29</v>
      </c>
      <c r="J36" s="95"/>
      <c r="K36" s="95"/>
    </row>
    <row r="38" spans="1:11" x14ac:dyDescent="0.2">
      <c r="A38" s="1"/>
      <c r="B38" s="1" t="s">
        <v>19</v>
      </c>
      <c r="C38" s="1"/>
      <c r="D38" s="1"/>
      <c r="F38" s="99"/>
      <c r="G38" s="99"/>
      <c r="H38" s="5"/>
      <c r="I38" s="95" t="s">
        <v>32</v>
      </c>
      <c r="J38" s="95"/>
      <c r="K38" s="95"/>
    </row>
    <row r="40" spans="1:11" x14ac:dyDescent="0.2">
      <c r="B40" s="15"/>
    </row>
  </sheetData>
  <mergeCells count="22">
    <mergeCell ref="B35:C35"/>
    <mergeCell ref="F35:G35"/>
    <mergeCell ref="I35:K35"/>
    <mergeCell ref="F38:G38"/>
    <mergeCell ref="I38:K38"/>
    <mergeCell ref="B36:C36"/>
    <mergeCell ref="F36:G36"/>
    <mergeCell ref="I36:K36"/>
    <mergeCell ref="C11:K11"/>
    <mergeCell ref="C13:K13"/>
    <mergeCell ref="C15:K15"/>
    <mergeCell ref="J17:K17"/>
    <mergeCell ref="A18:A19"/>
    <mergeCell ref="B18:B19"/>
    <mergeCell ref="C18:G18"/>
    <mergeCell ref="I18:K18"/>
    <mergeCell ref="A9:K9"/>
    <mergeCell ref="H1:K1"/>
    <mergeCell ref="H2:K2"/>
    <mergeCell ref="H3:K3"/>
    <mergeCell ref="H4:K4"/>
    <mergeCell ref="A7:K7"/>
  </mergeCells>
  <pageMargins left="0.28000000000000003" right="0.22" top="0.47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37" workbookViewId="0">
      <selection activeCell="F3" sqref="F3"/>
    </sheetView>
  </sheetViews>
  <sheetFormatPr defaultRowHeight="12.75" x14ac:dyDescent="0.2"/>
  <cols>
    <col min="1" max="1" width="6" customWidth="1"/>
    <col min="2" max="2" width="25.28515625" customWidth="1"/>
    <col min="3" max="3" width="9.28515625" customWidth="1"/>
    <col min="4" max="4" width="7.140625" customWidth="1"/>
    <col min="5" max="5" width="9.42578125" customWidth="1"/>
    <col min="6" max="6" width="8.140625" customWidth="1"/>
    <col min="7" max="7" width="7.5703125" customWidth="1"/>
  </cols>
  <sheetData>
    <row r="1" spans="1:11" x14ac:dyDescent="0.2">
      <c r="A1" s="16"/>
      <c r="B1" s="1"/>
      <c r="C1" s="16"/>
      <c r="D1" s="16"/>
      <c r="E1" s="16"/>
      <c r="F1" s="16"/>
      <c r="G1" s="16"/>
      <c r="H1" s="88" t="s">
        <v>96</v>
      </c>
      <c r="I1" s="88"/>
      <c r="J1" s="88"/>
      <c r="K1" s="88"/>
    </row>
    <row r="2" spans="1:11" ht="57.75" customHeight="1" x14ac:dyDescent="0.2">
      <c r="A2" s="16"/>
      <c r="B2" s="1"/>
      <c r="C2" s="16"/>
      <c r="D2" s="16"/>
      <c r="E2" s="16"/>
      <c r="F2" s="16"/>
      <c r="G2" s="16"/>
      <c r="H2" s="89" t="s">
        <v>100</v>
      </c>
      <c r="I2" s="89"/>
      <c r="J2" s="89"/>
      <c r="K2" s="89"/>
    </row>
    <row r="3" spans="1:11" x14ac:dyDescent="0.2">
      <c r="A3" s="16"/>
      <c r="B3" s="1"/>
      <c r="C3" s="16"/>
      <c r="D3" s="16"/>
      <c r="E3" s="16"/>
      <c r="F3" s="16"/>
      <c r="G3" s="16"/>
      <c r="H3" s="88" t="s">
        <v>101</v>
      </c>
      <c r="I3" s="88"/>
      <c r="J3" s="88"/>
      <c r="K3" s="88"/>
    </row>
    <row r="4" spans="1:11" x14ac:dyDescent="0.2">
      <c r="A4" s="16"/>
      <c r="B4" s="1"/>
      <c r="C4" s="16"/>
      <c r="D4" s="16"/>
      <c r="E4" s="16"/>
      <c r="F4" s="16"/>
      <c r="G4" s="16"/>
      <c r="H4" s="90" t="s">
        <v>102</v>
      </c>
      <c r="I4" s="90"/>
      <c r="J4" s="90"/>
      <c r="K4" s="90"/>
    </row>
    <row r="5" spans="1:11" x14ac:dyDescent="0.2">
      <c r="A5" s="16"/>
      <c r="B5" s="1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">
      <c r="A6" s="16"/>
      <c r="B6" s="1"/>
      <c r="C6" s="16"/>
      <c r="D6" s="16"/>
      <c r="E6" s="16"/>
      <c r="F6" s="16"/>
      <c r="G6" s="16"/>
      <c r="H6" s="16"/>
      <c r="I6" s="16"/>
      <c r="J6" s="16"/>
      <c r="K6" s="16"/>
    </row>
    <row r="7" spans="1:11" ht="15.75" x14ac:dyDescent="0.2">
      <c r="A7" s="91" t="s">
        <v>50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1" x14ac:dyDescent="0.2">
      <c r="A8" s="16"/>
      <c r="B8" s="1"/>
      <c r="C8" s="16"/>
      <c r="D8" s="16"/>
      <c r="E8" s="16"/>
      <c r="F8" s="16"/>
      <c r="G8" s="16"/>
      <c r="H8" s="1"/>
      <c r="I8" s="1"/>
      <c r="J8" s="1"/>
      <c r="K8" s="1"/>
    </row>
    <row r="9" spans="1:11" x14ac:dyDescent="0.2">
      <c r="A9" s="95" t="s">
        <v>51</v>
      </c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x14ac:dyDescent="0.2">
      <c r="A10" s="16"/>
      <c r="B10" s="1"/>
      <c r="C10" s="16"/>
      <c r="D10" s="16"/>
      <c r="E10" s="16"/>
      <c r="F10" s="16"/>
      <c r="G10" s="16"/>
      <c r="H10" s="1"/>
      <c r="I10" s="1"/>
      <c r="J10" s="1"/>
      <c r="K10" s="1"/>
    </row>
    <row r="11" spans="1:11" ht="29.25" customHeight="1" x14ac:dyDescent="0.2">
      <c r="A11" s="113" t="s">
        <v>34</v>
      </c>
      <c r="B11" s="114"/>
      <c r="C11" s="96" t="s">
        <v>139</v>
      </c>
      <c r="D11" s="96"/>
      <c r="E11" s="96"/>
      <c r="F11" s="96"/>
      <c r="G11" s="96"/>
      <c r="H11" s="96"/>
      <c r="I11" s="96"/>
      <c r="J11" s="96"/>
      <c r="K11" s="96"/>
    </row>
    <row r="12" spans="1:11" x14ac:dyDescent="0.2">
      <c r="A12" s="16"/>
      <c r="B12" s="1"/>
      <c r="C12" s="16"/>
      <c r="D12" s="16"/>
      <c r="E12" s="16"/>
      <c r="F12" s="16"/>
      <c r="G12" s="16"/>
      <c r="H12" s="1"/>
      <c r="I12" s="1"/>
      <c r="J12" s="1"/>
      <c r="K12" s="1"/>
    </row>
    <row r="13" spans="1:11" ht="27.75" customHeight="1" x14ac:dyDescent="0.2">
      <c r="A13" s="113" t="s">
        <v>1</v>
      </c>
      <c r="B13" s="114"/>
      <c r="C13" s="97" t="s">
        <v>22</v>
      </c>
      <c r="D13" s="97"/>
      <c r="E13" s="97"/>
      <c r="F13" s="97"/>
      <c r="G13" s="97"/>
      <c r="H13" s="97"/>
      <c r="I13" s="97"/>
      <c r="J13" s="97"/>
      <c r="K13" s="97"/>
    </row>
    <row r="14" spans="1:11" x14ac:dyDescent="0.2">
      <c r="A14" s="16"/>
      <c r="B14" s="1"/>
      <c r="C14" s="16"/>
      <c r="D14" s="16"/>
      <c r="E14" s="16"/>
      <c r="F14" s="16"/>
      <c r="G14" s="16"/>
      <c r="H14" s="1"/>
      <c r="I14" s="1"/>
      <c r="J14" s="1"/>
      <c r="K14" s="1"/>
    </row>
    <row r="15" spans="1:11" x14ac:dyDescent="0.2">
      <c r="A15" s="115" t="s">
        <v>3</v>
      </c>
      <c r="B15" s="116"/>
      <c r="C15" s="97" t="s">
        <v>4</v>
      </c>
      <c r="D15" s="97"/>
      <c r="E15" s="97"/>
      <c r="F15" s="97"/>
      <c r="G15" s="97"/>
      <c r="H15" s="97"/>
      <c r="I15" s="97"/>
      <c r="J15" s="97"/>
      <c r="K15" s="97"/>
    </row>
    <row r="16" spans="1:11" x14ac:dyDescent="0.2">
      <c r="A16" s="16"/>
      <c r="B16" s="1"/>
      <c r="C16" s="16"/>
      <c r="D16" s="16"/>
      <c r="E16" s="16"/>
      <c r="F16" s="16"/>
      <c r="G16" s="16"/>
      <c r="H16" s="1"/>
      <c r="I16" s="1"/>
      <c r="J16" s="1"/>
      <c r="K16" s="1"/>
    </row>
    <row r="17" spans="1:11" x14ac:dyDescent="0.2">
      <c r="A17" s="16"/>
      <c r="B17" s="1"/>
      <c r="C17" s="16"/>
      <c r="D17" s="16"/>
      <c r="E17" s="16"/>
      <c r="F17" s="16"/>
      <c r="G17" s="16"/>
      <c r="H17" s="1"/>
      <c r="I17" s="1"/>
      <c r="J17" s="99" t="s">
        <v>95</v>
      </c>
      <c r="K17" s="99"/>
    </row>
    <row r="18" spans="1:11" ht="12.75" customHeight="1" x14ac:dyDescent="0.2">
      <c r="A18" s="92" t="s">
        <v>52</v>
      </c>
      <c r="B18" s="92" t="s">
        <v>53</v>
      </c>
      <c r="C18" s="100" t="s">
        <v>6</v>
      </c>
      <c r="D18" s="101"/>
      <c r="E18" s="101"/>
      <c r="F18" s="101"/>
      <c r="G18" s="102"/>
      <c r="H18" s="39" t="s">
        <v>94</v>
      </c>
      <c r="I18" s="103" t="s">
        <v>7</v>
      </c>
      <c r="J18" s="103"/>
      <c r="K18" s="103"/>
    </row>
    <row r="19" spans="1:11" ht="72" x14ac:dyDescent="0.2">
      <c r="A19" s="93"/>
      <c r="B19" s="93"/>
      <c r="C19" s="20" t="s">
        <v>54</v>
      </c>
      <c r="D19" s="20" t="s">
        <v>103</v>
      </c>
      <c r="E19" s="20" t="s">
        <v>56</v>
      </c>
      <c r="F19" s="20" t="s">
        <v>57</v>
      </c>
      <c r="G19" s="20" t="s">
        <v>8</v>
      </c>
      <c r="H19" s="20" t="s">
        <v>58</v>
      </c>
      <c r="I19" s="49" t="s">
        <v>9</v>
      </c>
      <c r="J19" s="49" t="s">
        <v>10</v>
      </c>
      <c r="K19" s="49" t="s">
        <v>11</v>
      </c>
    </row>
    <row r="20" spans="1:11" ht="15" x14ac:dyDescent="0.25">
      <c r="A20" s="17">
        <v>1</v>
      </c>
      <c r="B20" s="53" t="s">
        <v>140</v>
      </c>
      <c r="C20" s="82"/>
      <c r="D20" s="83"/>
      <c r="E20" s="83"/>
      <c r="F20" s="83"/>
      <c r="G20" s="83"/>
      <c r="H20" s="55">
        <f>H21</f>
        <v>1839.1</v>
      </c>
      <c r="I20" s="55">
        <f t="shared" ref="I20:K21" si="0">I21</f>
        <v>0</v>
      </c>
      <c r="J20" s="55">
        <f t="shared" si="0"/>
        <v>1839.1</v>
      </c>
      <c r="K20" s="55">
        <f t="shared" si="0"/>
        <v>1839.1</v>
      </c>
    </row>
    <row r="21" spans="1:11" ht="27" customHeight="1" x14ac:dyDescent="0.2">
      <c r="A21" s="87">
        <v>1</v>
      </c>
      <c r="B21" s="86" t="s">
        <v>141</v>
      </c>
      <c r="C21" s="84">
        <v>933</v>
      </c>
      <c r="D21" s="37" t="s">
        <v>142</v>
      </c>
      <c r="E21" s="85"/>
      <c r="F21" s="85"/>
      <c r="G21" s="85"/>
      <c r="H21" s="55">
        <f>H22</f>
        <v>1839.1</v>
      </c>
      <c r="I21" s="55">
        <f t="shared" si="0"/>
        <v>0</v>
      </c>
      <c r="J21" s="55">
        <f t="shared" si="0"/>
        <v>1839.1</v>
      </c>
      <c r="K21" s="55">
        <f t="shared" si="0"/>
        <v>1839.1</v>
      </c>
    </row>
    <row r="22" spans="1:11" ht="36" x14ac:dyDescent="0.2">
      <c r="A22" s="87">
        <f>A21+1</f>
        <v>2</v>
      </c>
      <c r="B22" s="23" t="s">
        <v>143</v>
      </c>
      <c r="C22" s="84">
        <v>933</v>
      </c>
      <c r="D22" s="37" t="s">
        <v>142</v>
      </c>
      <c r="E22" s="84" t="s">
        <v>144</v>
      </c>
      <c r="F22" s="85"/>
      <c r="G22" s="85"/>
      <c r="H22" s="55">
        <f>H23+H24+H25+H26+H27</f>
        <v>1839.1</v>
      </c>
      <c r="I22" s="55">
        <f t="shared" ref="I22:K22" si="1">I23+I24+I25+I26+I27</f>
        <v>0</v>
      </c>
      <c r="J22" s="55">
        <f t="shared" si="1"/>
        <v>1839.1</v>
      </c>
      <c r="K22" s="55">
        <f t="shared" si="1"/>
        <v>1839.1</v>
      </c>
    </row>
    <row r="23" spans="1:11" ht="15" x14ac:dyDescent="0.25">
      <c r="A23" s="87">
        <f t="shared" ref="A23:A27" si="2">A22+1</f>
        <v>3</v>
      </c>
      <c r="B23" s="35" t="s">
        <v>39</v>
      </c>
      <c r="C23" s="82">
        <v>933</v>
      </c>
      <c r="D23" s="25" t="s">
        <v>142</v>
      </c>
      <c r="E23" s="82" t="s">
        <v>144</v>
      </c>
      <c r="F23" s="82">
        <v>111</v>
      </c>
      <c r="G23" s="82">
        <v>211</v>
      </c>
      <c r="H23" s="56">
        <v>953.7</v>
      </c>
      <c r="I23" s="56"/>
      <c r="J23" s="56">
        <v>953.7</v>
      </c>
      <c r="K23" s="55">
        <f t="shared" ref="K23:K27" si="3">I23+J23</f>
        <v>953.7</v>
      </c>
    </row>
    <row r="24" spans="1:11" ht="24.75" x14ac:dyDescent="0.25">
      <c r="A24" s="87">
        <f t="shared" si="2"/>
        <v>4</v>
      </c>
      <c r="B24" s="35" t="s">
        <v>40</v>
      </c>
      <c r="C24" s="82">
        <v>933</v>
      </c>
      <c r="D24" s="25" t="s">
        <v>142</v>
      </c>
      <c r="E24" s="82" t="s">
        <v>144</v>
      </c>
      <c r="F24" s="82">
        <v>111</v>
      </c>
      <c r="G24" s="82">
        <v>213</v>
      </c>
      <c r="H24" s="56">
        <v>288</v>
      </c>
      <c r="I24" s="56"/>
      <c r="J24" s="56">
        <v>288</v>
      </c>
      <c r="K24" s="55">
        <f t="shared" si="3"/>
        <v>288</v>
      </c>
    </row>
    <row r="25" spans="1:11" ht="36.75" x14ac:dyDescent="0.25">
      <c r="A25" s="87">
        <f t="shared" si="2"/>
        <v>5</v>
      </c>
      <c r="B25" s="35" t="s">
        <v>82</v>
      </c>
      <c r="C25" s="82">
        <v>933</v>
      </c>
      <c r="D25" s="25" t="s">
        <v>142</v>
      </c>
      <c r="E25" s="82" t="s">
        <v>144</v>
      </c>
      <c r="F25" s="82">
        <v>242</v>
      </c>
      <c r="G25" s="82">
        <v>340</v>
      </c>
      <c r="H25" s="56">
        <v>170</v>
      </c>
      <c r="I25" s="56"/>
      <c r="J25" s="56">
        <v>170</v>
      </c>
      <c r="K25" s="55">
        <f t="shared" si="3"/>
        <v>170</v>
      </c>
    </row>
    <row r="26" spans="1:11" ht="36.75" x14ac:dyDescent="0.25">
      <c r="A26" s="87">
        <f t="shared" si="2"/>
        <v>6</v>
      </c>
      <c r="B26" s="35" t="s">
        <v>82</v>
      </c>
      <c r="C26" s="82">
        <v>933</v>
      </c>
      <c r="D26" s="25" t="s">
        <v>142</v>
      </c>
      <c r="E26" s="82" t="s">
        <v>144</v>
      </c>
      <c r="F26" s="82">
        <v>244</v>
      </c>
      <c r="G26" s="82">
        <v>226</v>
      </c>
      <c r="H26" s="56">
        <v>382.4</v>
      </c>
      <c r="I26" s="56"/>
      <c r="J26" s="56">
        <v>382.4</v>
      </c>
      <c r="K26" s="55">
        <f t="shared" si="3"/>
        <v>382.4</v>
      </c>
    </row>
    <row r="27" spans="1:11" ht="36.75" x14ac:dyDescent="0.25">
      <c r="A27" s="87">
        <f t="shared" si="2"/>
        <v>7</v>
      </c>
      <c r="B27" s="35" t="s">
        <v>82</v>
      </c>
      <c r="C27" s="82">
        <v>933</v>
      </c>
      <c r="D27" s="25" t="s">
        <v>142</v>
      </c>
      <c r="E27" s="82" t="s">
        <v>144</v>
      </c>
      <c r="F27" s="82">
        <v>244</v>
      </c>
      <c r="G27" s="82">
        <v>340</v>
      </c>
      <c r="H27" s="56">
        <v>45</v>
      </c>
      <c r="I27" s="56"/>
      <c r="J27" s="56">
        <v>45</v>
      </c>
      <c r="K27" s="55">
        <f t="shared" si="3"/>
        <v>45</v>
      </c>
    </row>
    <row r="28" spans="1:11" x14ac:dyDescent="0.2">
      <c r="A28" s="16"/>
      <c r="B28" s="1"/>
      <c r="C28" s="81"/>
      <c r="D28" s="81"/>
      <c r="E28" s="81"/>
      <c r="F28" s="17" t="s">
        <v>132</v>
      </c>
      <c r="G28" s="17"/>
      <c r="H28" s="71">
        <f>H20</f>
        <v>1839.1</v>
      </c>
      <c r="I28" s="71">
        <f t="shared" ref="I28:K28" si="4">I20</f>
        <v>0</v>
      </c>
      <c r="J28" s="71">
        <f t="shared" si="4"/>
        <v>1839.1</v>
      </c>
      <c r="K28" s="71">
        <f t="shared" si="4"/>
        <v>1839.1</v>
      </c>
    </row>
    <row r="29" spans="1:11" x14ac:dyDescent="0.2">
      <c r="A29" s="16"/>
      <c r="B29" s="1"/>
      <c r="C29" s="16"/>
      <c r="D29" s="16"/>
      <c r="E29" s="16"/>
      <c r="F29" s="16"/>
      <c r="G29" s="16"/>
      <c r="H29" s="1"/>
      <c r="I29" s="1"/>
      <c r="J29" s="1"/>
      <c r="K29" s="1"/>
    </row>
    <row r="30" spans="1:11" x14ac:dyDescent="0.2">
      <c r="A30" s="16"/>
      <c r="B30" s="1"/>
      <c r="C30" s="16"/>
      <c r="D30" s="16"/>
      <c r="E30" s="16"/>
      <c r="F30" s="16"/>
      <c r="G30" s="16"/>
      <c r="H30" s="1"/>
      <c r="I30" s="1"/>
      <c r="J30" s="1"/>
      <c r="K30" s="1"/>
    </row>
    <row r="31" spans="1:11" x14ac:dyDescent="0.2">
      <c r="A31" s="1"/>
      <c r="B31" s="1" t="s">
        <v>19</v>
      </c>
      <c r="C31" s="1"/>
      <c r="D31" s="1"/>
      <c r="E31" s="16"/>
      <c r="F31" s="99"/>
      <c r="G31" s="99"/>
      <c r="H31" s="5"/>
      <c r="I31" s="95" t="s">
        <v>32</v>
      </c>
      <c r="J31" s="95"/>
      <c r="K31" s="95"/>
    </row>
    <row r="32" spans="1:11" x14ac:dyDescent="0.2">
      <c r="A32" s="16"/>
      <c r="B32" s="1"/>
      <c r="C32" s="16"/>
      <c r="D32" s="16"/>
      <c r="E32" s="16"/>
      <c r="F32" s="16"/>
      <c r="G32" s="16"/>
      <c r="H32" s="1"/>
      <c r="I32" s="1"/>
      <c r="J32" s="1"/>
      <c r="K32" s="1"/>
    </row>
    <row r="33" spans="1:11" x14ac:dyDescent="0.2">
      <c r="A33" s="16"/>
      <c r="B33" s="19"/>
      <c r="C33" s="16"/>
      <c r="D33" s="16"/>
      <c r="E33" s="16"/>
      <c r="F33" s="16"/>
      <c r="G33" s="16"/>
      <c r="H33" s="1"/>
      <c r="I33" s="1"/>
      <c r="J33" s="1"/>
      <c r="K33" s="1"/>
    </row>
  </sheetData>
  <mergeCells count="19">
    <mergeCell ref="H1:K1"/>
    <mergeCell ref="H2:K2"/>
    <mergeCell ref="H3:K3"/>
    <mergeCell ref="H4:K4"/>
    <mergeCell ref="A7:K7"/>
    <mergeCell ref="A9:K9"/>
    <mergeCell ref="C11:K11"/>
    <mergeCell ref="C13:K13"/>
    <mergeCell ref="I31:K31"/>
    <mergeCell ref="F31:G31"/>
    <mergeCell ref="C15:K15"/>
    <mergeCell ref="J17:K17"/>
    <mergeCell ref="A18:A19"/>
    <mergeCell ref="B18:B19"/>
    <mergeCell ref="A13:B13"/>
    <mergeCell ref="A15:B15"/>
    <mergeCell ref="A11:B11"/>
    <mergeCell ref="C18:G18"/>
    <mergeCell ref="I18:K18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МС-1</vt:lpstr>
      <vt:lpstr>МА-2</vt:lpstr>
      <vt:lpstr>МУ-3</vt:lpstr>
      <vt:lpstr>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Консультант</cp:lastModifiedBy>
  <cp:lastPrinted>2013-10-11T07:57:07Z</cp:lastPrinted>
  <dcterms:created xsi:type="dcterms:W3CDTF">2012-04-05T12:57:09Z</dcterms:created>
  <dcterms:modified xsi:type="dcterms:W3CDTF">2013-10-12T12:27:17Z</dcterms:modified>
</cp:coreProperties>
</file>