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996" windowHeight="6000"/>
  </bookViews>
  <sheets>
    <sheet name="числ." sheetId="1" r:id="rId1"/>
  </sheets>
  <calcPr calcId="144525"/>
</workbook>
</file>

<file path=xl/calcChain.xml><?xml version="1.0" encoding="utf-8"?>
<calcChain xmlns="http://schemas.openxmlformats.org/spreadsheetml/2006/main">
  <c r="E48" i="1" l="1"/>
  <c r="E49" i="1"/>
  <c r="F48" i="1"/>
  <c r="G34" i="1"/>
  <c r="G30" i="1"/>
  <c r="G26" i="1"/>
  <c r="G22" i="1"/>
  <c r="F35" i="1"/>
  <c r="F27" i="1"/>
  <c r="F31" i="1"/>
  <c r="E36" i="1"/>
  <c r="E35" i="1"/>
  <c r="E31" i="1"/>
  <c r="E28" i="1"/>
  <c r="E24" i="1"/>
  <c r="E23" i="1" s="1"/>
  <c r="F16" i="1"/>
  <c r="F12" i="1"/>
  <c r="E16" i="1"/>
  <c r="E13" i="1"/>
  <c r="E19" i="1" s="1"/>
  <c r="E12" i="1" l="1"/>
  <c r="F40" i="1"/>
  <c r="F39" i="1"/>
  <c r="E40" i="1"/>
  <c r="G40" i="1" s="1"/>
  <c r="E39" i="1"/>
  <c r="F38" i="1"/>
  <c r="F37" i="1"/>
  <c r="E37" i="1"/>
  <c r="G37" i="1" s="1"/>
  <c r="E38" i="1"/>
  <c r="F19" i="1"/>
  <c r="F45" i="1" s="1"/>
  <c r="F18" i="1"/>
  <c r="E18" i="1"/>
  <c r="G18" i="1" s="1"/>
  <c r="G49" i="1"/>
  <c r="G48" i="1"/>
  <c r="G47" i="1"/>
  <c r="G36" i="1"/>
  <c r="G35" i="1"/>
  <c r="G32" i="1"/>
  <c r="G31" i="1"/>
  <c r="G28" i="1"/>
  <c r="G27" i="1"/>
  <c r="G24" i="1"/>
  <c r="G23" i="1"/>
  <c r="G17" i="1"/>
  <c r="G16" i="1"/>
  <c r="G13" i="1"/>
  <c r="G12" i="1"/>
  <c r="F42" i="1"/>
  <c r="E42" i="1" l="1"/>
  <c r="G42" i="1" s="1"/>
  <c r="E43" i="1"/>
  <c r="G43" i="1" s="1"/>
  <c r="F43" i="1"/>
  <c r="G38" i="1"/>
  <c r="G19" i="1"/>
  <c r="G39" i="1"/>
  <c r="E44" i="1"/>
  <c r="F44" i="1"/>
  <c r="E45" i="1"/>
  <c r="G45" i="1" s="1"/>
  <c r="G44" i="1" l="1"/>
</calcChain>
</file>

<file path=xl/sharedStrings.xml><?xml version="1.0" encoding="utf-8"?>
<sst xmlns="http://schemas.openxmlformats.org/spreadsheetml/2006/main" count="111" uniqueCount="42">
  <si>
    <t>Наименование показателя</t>
  </si>
  <si>
    <t>Штатные единицы</t>
  </si>
  <si>
    <t>из них заработная плата</t>
  </si>
  <si>
    <t>002 01 00</t>
  </si>
  <si>
    <t>код ведомственной классификации         (раздел/подраздел, целевая статья, вид расходов)</t>
  </si>
  <si>
    <t>0102</t>
  </si>
  <si>
    <t>Фонд оплаты труда и страховые взносы</t>
  </si>
  <si>
    <t>Муниципальный совет МО Васильевский</t>
  </si>
  <si>
    <t>Местная администрация МО Васильевский</t>
  </si>
  <si>
    <t>Глава МА МО Васильевский</t>
  </si>
  <si>
    <t xml:space="preserve"> в том числе муниципальные служащие</t>
  </si>
  <si>
    <t>0103</t>
  </si>
  <si>
    <t>002 04 00</t>
  </si>
  <si>
    <t>121</t>
  </si>
  <si>
    <t>0104</t>
  </si>
  <si>
    <t>002 05 00</t>
  </si>
  <si>
    <t>Администрация</t>
  </si>
  <si>
    <t>002 06 01</t>
  </si>
  <si>
    <t>1004</t>
  </si>
  <si>
    <t>Отдел опеки и попечительства</t>
  </si>
  <si>
    <t xml:space="preserve">МУ "Служба по благоустройству" </t>
  </si>
  <si>
    <t>0505</t>
  </si>
  <si>
    <t>002 99 01</t>
  </si>
  <si>
    <t>111</t>
  </si>
  <si>
    <t>ВСЕГО по численности</t>
  </si>
  <si>
    <t>ВСЕГО по заработной плате</t>
  </si>
  <si>
    <t>в т.ч. по заработной плате муниципальных служащих</t>
  </si>
  <si>
    <t>в т.ч. по численности муниципальных служащих</t>
  </si>
  <si>
    <t>ВСЕГО по численности МО Васильевский</t>
  </si>
  <si>
    <t>ВСЕГО по заработной плате МО Васильевский</t>
  </si>
  <si>
    <t>Орган местного самоуправления</t>
  </si>
  <si>
    <t>Глава  МО Васильевский</t>
  </si>
  <si>
    <t>от 10.04.2014 № 15</t>
  </si>
  <si>
    <t>002 80 02</t>
  </si>
  <si>
    <t>Муниципальные служащие Муниципального совета МО Васильевский</t>
  </si>
  <si>
    <t>Местной администрации МО Васильевский</t>
  </si>
  <si>
    <t>Утверждено бюджетом        на 1 квартал  2014год (ед./тыс. руб.)</t>
  </si>
  <si>
    <t>Фактические расходы     (ед./тыс. руб.)</t>
  </si>
  <si>
    <t>экономия/ перерасход (+/-)              тыс. руб.</t>
  </si>
  <si>
    <t xml:space="preserve">Приложение №4  </t>
  </si>
  <si>
    <t xml:space="preserve"> к постановлению</t>
  </si>
  <si>
    <t>Отчет о численности муниципальных служащих органов местного самоуправления, работников муниципальных учреждений и заработной плате в муниципальном обраховании Васильевский за 1квартал 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</si>
</sst>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10"/>
      <name val="Arial"/>
    </font>
    <font>
      <sz val="8"/>
      <name val="Arial"/>
    </font>
    <font>
      <sz val="11"/>
      <name val="Tahoma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indexed="8"/>
      <name val="Times New Roman"/>
      <family val="1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51"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top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vertical="center"/>
    </xf>
    <xf numFmtId="164" fontId="11" fillId="0" borderId="1" xfId="0" applyNumberFormat="1" applyFont="1" applyFill="1" applyBorder="1" applyAlignment="1" applyProtection="1">
      <alignment horizontal="center" vertical="center"/>
    </xf>
    <xf numFmtId="164" fontId="11" fillId="0" borderId="1" xfId="0" applyNumberFormat="1" applyFont="1" applyFill="1" applyBorder="1" applyAlignment="1" applyProtection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1" fillId="0" borderId="1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horizontal="center"/>
    </xf>
    <xf numFmtId="164" fontId="11" fillId="0" borderId="1" xfId="0" applyNumberFormat="1" applyFont="1" applyFill="1" applyBorder="1" applyAlignment="1" applyProtection="1">
      <alignment horizontal="right" vertical="center"/>
    </xf>
    <xf numFmtId="164" fontId="13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 applyProtection="1">
      <alignment vertical="top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horizontal="left" vertical="top" wrapText="1"/>
    </xf>
    <xf numFmtId="0" fontId="11" fillId="0" borderId="1" xfId="0" applyNumberFormat="1" applyFont="1" applyFill="1" applyBorder="1" applyAlignment="1" applyProtection="1">
      <alignment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14" fillId="0" borderId="1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vertical="top" wrapText="1"/>
    </xf>
    <xf numFmtId="0" fontId="10" fillId="0" borderId="1" xfId="0" applyNumberFormat="1" applyFont="1" applyFill="1" applyBorder="1" applyAlignment="1" applyProtection="1">
      <alignment horizontal="left" wrapText="1"/>
    </xf>
    <xf numFmtId="0" fontId="11" fillId="0" borderId="1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Normal="100" workbookViewId="0">
      <selection activeCell="J6" sqref="J6"/>
    </sheetView>
  </sheetViews>
  <sheetFormatPr defaultRowHeight="13.2" x14ac:dyDescent="0.25"/>
  <cols>
    <col min="1" max="1" width="27.44140625" customWidth="1"/>
    <col min="2" max="2" width="6.109375" customWidth="1"/>
    <col min="3" max="3" width="11.33203125" customWidth="1"/>
    <col min="4" max="4" width="11.88671875" customWidth="1"/>
    <col min="5" max="5" width="13.21875" customWidth="1"/>
    <col min="6" max="6" width="11.44140625" customWidth="1"/>
    <col min="7" max="7" width="10" customWidth="1"/>
  </cols>
  <sheetData>
    <row r="1" spans="1:8" x14ac:dyDescent="0.25">
      <c r="A1" s="5"/>
      <c r="B1" s="5"/>
      <c r="C1" s="5"/>
      <c r="D1" s="5"/>
      <c r="E1" s="31" t="s">
        <v>39</v>
      </c>
      <c r="F1" s="31"/>
      <c r="G1" s="31"/>
    </row>
    <row r="2" spans="1:8" s="4" customFormat="1" ht="13.2" customHeight="1" x14ac:dyDescent="0.25">
      <c r="A2" s="5"/>
      <c r="B2" s="5"/>
      <c r="C2" s="5"/>
      <c r="D2" s="5"/>
      <c r="E2" s="31" t="s">
        <v>40</v>
      </c>
      <c r="F2" s="31"/>
      <c r="G2" s="31"/>
    </row>
    <row r="3" spans="1:8" ht="13.8" customHeight="1" x14ac:dyDescent="0.25">
      <c r="A3" s="6"/>
      <c r="B3" s="7"/>
      <c r="C3" s="7"/>
      <c r="D3" s="46" t="s">
        <v>35</v>
      </c>
      <c r="E3" s="47"/>
      <c r="F3" s="47"/>
      <c r="G3" s="47"/>
      <c r="H3" s="1"/>
    </row>
    <row r="4" spans="1:8" ht="13.8" x14ac:dyDescent="0.25">
      <c r="A4" s="6"/>
      <c r="B4" s="7"/>
      <c r="C4" s="7"/>
      <c r="D4" s="7"/>
      <c r="E4" s="32" t="s">
        <v>32</v>
      </c>
      <c r="F4" s="32"/>
      <c r="G4" s="33"/>
      <c r="H4" s="1"/>
    </row>
    <row r="5" spans="1:8" ht="13.8" x14ac:dyDescent="0.25">
      <c r="A5" s="6"/>
      <c r="B5" s="7"/>
      <c r="C5" s="7"/>
      <c r="D5" s="7"/>
      <c r="E5" s="8"/>
      <c r="F5" s="8"/>
      <c r="G5" s="7"/>
      <c r="H5" s="1"/>
    </row>
    <row r="6" spans="1:8" ht="53.4" customHeight="1" x14ac:dyDescent="0.25">
      <c r="A6" s="36" t="s">
        <v>41</v>
      </c>
      <c r="B6" s="36"/>
      <c r="C6" s="36"/>
      <c r="D6" s="36"/>
      <c r="E6" s="36"/>
      <c r="F6" s="36"/>
      <c r="G6" s="36"/>
      <c r="H6" s="1"/>
    </row>
    <row r="7" spans="1:8" ht="16.8" x14ac:dyDescent="0.25">
      <c r="A7" s="10"/>
      <c r="B7" s="10"/>
      <c r="C7" s="10"/>
      <c r="D7" s="10"/>
      <c r="E7" s="10"/>
      <c r="F7" s="10"/>
      <c r="G7" s="10"/>
      <c r="H7" s="1"/>
    </row>
    <row r="8" spans="1:8" ht="62.25" customHeight="1" x14ac:dyDescent="0.25">
      <c r="A8" s="9" t="s">
        <v>0</v>
      </c>
      <c r="B8" s="37" t="s">
        <v>4</v>
      </c>
      <c r="C8" s="38"/>
      <c r="D8" s="39"/>
      <c r="E8" s="9" t="s">
        <v>36</v>
      </c>
      <c r="F8" s="9" t="s">
        <v>37</v>
      </c>
      <c r="G8" s="9" t="s">
        <v>38</v>
      </c>
      <c r="H8" s="1"/>
    </row>
    <row r="9" spans="1:8" ht="22.5" customHeight="1" x14ac:dyDescent="0.25">
      <c r="A9" s="41" t="s">
        <v>7</v>
      </c>
      <c r="B9" s="41"/>
      <c r="C9" s="41"/>
      <c r="D9" s="42"/>
      <c r="E9" s="40"/>
      <c r="F9" s="40"/>
      <c r="G9" s="40"/>
      <c r="H9" s="1"/>
    </row>
    <row r="10" spans="1:8" ht="20.399999999999999" customHeight="1" x14ac:dyDescent="0.25">
      <c r="A10" s="43" t="s">
        <v>31</v>
      </c>
      <c r="B10" s="43"/>
      <c r="C10" s="43"/>
      <c r="D10" s="43"/>
      <c r="E10" s="44"/>
      <c r="F10" s="44"/>
      <c r="G10" s="44"/>
      <c r="H10" s="1"/>
    </row>
    <row r="11" spans="1:8" ht="16.8" x14ac:dyDescent="0.25">
      <c r="A11" s="20" t="s">
        <v>1</v>
      </c>
      <c r="B11" s="16" t="s">
        <v>5</v>
      </c>
      <c r="C11" s="11" t="s">
        <v>3</v>
      </c>
      <c r="D11" s="12">
        <v>121</v>
      </c>
      <c r="E11" s="12">
        <v>1</v>
      </c>
      <c r="F11" s="12">
        <v>1</v>
      </c>
      <c r="G11" s="13"/>
      <c r="H11" s="1"/>
    </row>
    <row r="12" spans="1:8" ht="33.6" x14ac:dyDescent="0.25">
      <c r="A12" s="29" t="s">
        <v>6</v>
      </c>
      <c r="B12" s="16" t="s">
        <v>5</v>
      </c>
      <c r="C12" s="11" t="s">
        <v>3</v>
      </c>
      <c r="D12" s="12">
        <v>121</v>
      </c>
      <c r="E12" s="14">
        <f>E13*1.302</f>
        <v>271.40190000000001</v>
      </c>
      <c r="F12" s="14">
        <f>F13*1.302</f>
        <v>258.3168</v>
      </c>
      <c r="G12" s="15">
        <f>E12-F12</f>
        <v>13.085100000000011</v>
      </c>
      <c r="H12" s="1"/>
    </row>
    <row r="13" spans="1:8" ht="22.5" customHeight="1" x14ac:dyDescent="0.25">
      <c r="A13" s="20" t="s">
        <v>2</v>
      </c>
      <c r="B13" s="16" t="s">
        <v>5</v>
      </c>
      <c r="C13" s="11" t="s">
        <v>3</v>
      </c>
      <c r="D13" s="12">
        <v>121</v>
      </c>
      <c r="E13" s="14">
        <f>833.8/4</f>
        <v>208.45</v>
      </c>
      <c r="F13" s="12">
        <v>198.4</v>
      </c>
      <c r="G13" s="15">
        <f>E13-F13</f>
        <v>10.049999999999983</v>
      </c>
      <c r="H13" s="1"/>
    </row>
    <row r="14" spans="1:8" s="3" customFormat="1" ht="22.5" customHeight="1" x14ac:dyDescent="0.25">
      <c r="A14" s="43" t="s">
        <v>34</v>
      </c>
      <c r="B14" s="43"/>
      <c r="C14" s="43"/>
      <c r="D14" s="43"/>
      <c r="E14" s="44"/>
      <c r="F14" s="44"/>
      <c r="G14" s="44"/>
      <c r="H14" s="1"/>
    </row>
    <row r="15" spans="1:8" ht="16.8" x14ac:dyDescent="0.25">
      <c r="A15" s="20" t="s">
        <v>1</v>
      </c>
      <c r="B15" s="16" t="s">
        <v>11</v>
      </c>
      <c r="C15" s="16" t="s">
        <v>12</v>
      </c>
      <c r="D15" s="16" t="s">
        <v>13</v>
      </c>
      <c r="E15" s="12">
        <v>1</v>
      </c>
      <c r="F15" s="12">
        <v>1</v>
      </c>
      <c r="G15" s="13"/>
      <c r="H15" s="1"/>
    </row>
    <row r="16" spans="1:8" ht="33.6" x14ac:dyDescent="0.25">
      <c r="A16" s="29" t="s">
        <v>6</v>
      </c>
      <c r="B16" s="16" t="s">
        <v>11</v>
      </c>
      <c r="C16" s="16" t="s">
        <v>12</v>
      </c>
      <c r="D16" s="16" t="s">
        <v>13</v>
      </c>
      <c r="E16" s="14">
        <f>E17*1.302</f>
        <v>144.00120000000001</v>
      </c>
      <c r="F16" s="14">
        <f>F17*1.302</f>
        <v>144.00120000000001</v>
      </c>
      <c r="G16" s="15">
        <f>E16-F16</f>
        <v>0</v>
      </c>
      <c r="H16" s="1"/>
    </row>
    <row r="17" spans="1:9" ht="20.25" customHeight="1" x14ac:dyDescent="0.25">
      <c r="A17" s="20" t="s">
        <v>2</v>
      </c>
      <c r="B17" s="16" t="s">
        <v>11</v>
      </c>
      <c r="C17" s="16" t="s">
        <v>12</v>
      </c>
      <c r="D17" s="16" t="s">
        <v>13</v>
      </c>
      <c r="E17" s="17">
        <v>110.6</v>
      </c>
      <c r="F17" s="17">
        <v>110.6</v>
      </c>
      <c r="G17" s="15">
        <f>E17-F17</f>
        <v>0</v>
      </c>
      <c r="H17" s="1"/>
    </row>
    <row r="18" spans="1:9" ht="20.25" customHeight="1" x14ac:dyDescent="0.25">
      <c r="A18" s="35" t="s">
        <v>24</v>
      </c>
      <c r="B18" s="35"/>
      <c r="C18" s="35"/>
      <c r="D18" s="35"/>
      <c r="E18" s="30">
        <f>E11+E15</f>
        <v>2</v>
      </c>
      <c r="F18" s="30">
        <f>F11+F15</f>
        <v>2</v>
      </c>
      <c r="G18" s="20">
        <f>E18-F18</f>
        <v>0</v>
      </c>
      <c r="H18" s="1"/>
    </row>
    <row r="19" spans="1:9" ht="20.25" customHeight="1" x14ac:dyDescent="0.25">
      <c r="A19" s="35" t="s">
        <v>25</v>
      </c>
      <c r="B19" s="35"/>
      <c r="C19" s="35"/>
      <c r="D19" s="35"/>
      <c r="E19" s="17">
        <f>E13+E17</f>
        <v>319.04999999999995</v>
      </c>
      <c r="F19" s="17">
        <f>F13+F17</f>
        <v>309</v>
      </c>
      <c r="G19" s="15">
        <f>E19-F19</f>
        <v>10.049999999999955</v>
      </c>
      <c r="H19" s="1"/>
    </row>
    <row r="20" spans="1:9" ht="22.5" customHeight="1" x14ac:dyDescent="0.25">
      <c r="A20" s="34" t="s">
        <v>8</v>
      </c>
      <c r="B20" s="40"/>
      <c r="C20" s="40"/>
      <c r="D20" s="40"/>
      <c r="E20" s="40"/>
      <c r="F20" s="40"/>
      <c r="G20" s="40"/>
      <c r="H20" s="1"/>
    </row>
    <row r="21" spans="1:9" ht="16.8" x14ac:dyDescent="0.25">
      <c r="A21" s="45" t="s">
        <v>9</v>
      </c>
      <c r="B21" s="45"/>
      <c r="C21" s="45"/>
      <c r="D21" s="45"/>
      <c r="E21" s="40"/>
      <c r="F21" s="40"/>
      <c r="G21" s="40"/>
      <c r="H21" s="1"/>
    </row>
    <row r="22" spans="1:9" ht="16.8" x14ac:dyDescent="0.3">
      <c r="A22" s="20" t="s">
        <v>1</v>
      </c>
      <c r="B22" s="18" t="s">
        <v>14</v>
      </c>
      <c r="C22" s="19" t="s">
        <v>15</v>
      </c>
      <c r="D22" s="18" t="s">
        <v>13</v>
      </c>
      <c r="E22" s="12">
        <v>1</v>
      </c>
      <c r="F22" s="12">
        <v>0</v>
      </c>
      <c r="G22" s="20">
        <f>E22-F22</f>
        <v>1</v>
      </c>
      <c r="H22" s="1"/>
    </row>
    <row r="23" spans="1:9" ht="33.6" x14ac:dyDescent="0.3">
      <c r="A23" s="29" t="s">
        <v>6</v>
      </c>
      <c r="B23" s="18" t="s">
        <v>14</v>
      </c>
      <c r="C23" s="19" t="s">
        <v>15</v>
      </c>
      <c r="D23" s="18" t="s">
        <v>13</v>
      </c>
      <c r="E23" s="14">
        <f>E24*1.302</f>
        <v>271.40190000000001</v>
      </c>
      <c r="F23" s="14">
        <v>0</v>
      </c>
      <c r="G23" s="15">
        <f>E23-F23</f>
        <v>271.40190000000001</v>
      </c>
      <c r="H23" s="1"/>
    </row>
    <row r="24" spans="1:9" ht="16.8" x14ac:dyDescent="0.3">
      <c r="A24" s="20" t="s">
        <v>2</v>
      </c>
      <c r="B24" s="18" t="s">
        <v>14</v>
      </c>
      <c r="C24" s="19" t="s">
        <v>15</v>
      </c>
      <c r="D24" s="18" t="s">
        <v>13</v>
      </c>
      <c r="E24" s="14">
        <f>833.8/4</f>
        <v>208.45</v>
      </c>
      <c r="F24" s="12">
        <v>0</v>
      </c>
      <c r="G24" s="15">
        <f>E24-F24</f>
        <v>208.45</v>
      </c>
      <c r="H24" s="1"/>
    </row>
    <row r="25" spans="1:9" ht="16.8" x14ac:dyDescent="0.25">
      <c r="A25" s="34" t="s">
        <v>16</v>
      </c>
      <c r="B25" s="34"/>
      <c r="C25" s="34"/>
      <c r="D25" s="34"/>
      <c r="E25" s="35"/>
      <c r="F25" s="35"/>
      <c r="G25" s="35"/>
      <c r="H25" s="1"/>
    </row>
    <row r="26" spans="1:9" ht="16.8" x14ac:dyDescent="0.3">
      <c r="A26" s="20" t="s">
        <v>1</v>
      </c>
      <c r="B26" s="19" t="s">
        <v>14</v>
      </c>
      <c r="C26" s="19" t="s">
        <v>17</v>
      </c>
      <c r="D26" s="18" t="s">
        <v>13</v>
      </c>
      <c r="E26" s="21">
        <v>10.5</v>
      </c>
      <c r="F26" s="21">
        <v>10</v>
      </c>
      <c r="G26" s="20">
        <f>E26-F26</f>
        <v>0.5</v>
      </c>
      <c r="H26" s="1"/>
    </row>
    <row r="27" spans="1:9" ht="33.6" x14ac:dyDescent="0.3">
      <c r="A27" s="29" t="s">
        <v>6</v>
      </c>
      <c r="B27" s="19" t="s">
        <v>14</v>
      </c>
      <c r="C27" s="19" t="s">
        <v>17</v>
      </c>
      <c r="D27" s="18" t="s">
        <v>13</v>
      </c>
      <c r="E27" s="14">
        <v>1800</v>
      </c>
      <c r="F27" s="14">
        <f>F28*1.302</f>
        <v>1714.7340000000002</v>
      </c>
      <c r="G27" s="22">
        <f>E27-F27</f>
        <v>85.265999999999849</v>
      </c>
      <c r="H27" s="1"/>
    </row>
    <row r="28" spans="1:9" ht="16.8" x14ac:dyDescent="0.3">
      <c r="A28" s="20" t="s">
        <v>2</v>
      </c>
      <c r="B28" s="19" t="s">
        <v>14</v>
      </c>
      <c r="C28" s="19" t="s">
        <v>17</v>
      </c>
      <c r="D28" s="18" t="s">
        <v>13</v>
      </c>
      <c r="E28" s="23">
        <f>5529.5/4</f>
        <v>1382.375</v>
      </c>
      <c r="F28" s="23">
        <v>1317</v>
      </c>
      <c r="G28" s="22">
        <f>E28-F28</f>
        <v>65.375</v>
      </c>
      <c r="H28" s="1"/>
    </row>
    <row r="29" spans="1:9" ht="16.8" x14ac:dyDescent="0.25">
      <c r="A29" s="48" t="s">
        <v>10</v>
      </c>
      <c r="B29" s="42"/>
      <c r="C29" s="42"/>
      <c r="D29" s="42"/>
      <c r="E29" s="35"/>
      <c r="F29" s="35"/>
      <c r="G29" s="35"/>
      <c r="H29" s="1"/>
    </row>
    <row r="30" spans="1:9" ht="16.8" x14ac:dyDescent="0.3">
      <c r="A30" s="20" t="s">
        <v>1</v>
      </c>
      <c r="B30" s="19" t="s">
        <v>14</v>
      </c>
      <c r="C30" s="19" t="s">
        <v>17</v>
      </c>
      <c r="D30" s="18" t="s">
        <v>13</v>
      </c>
      <c r="E30" s="21">
        <v>9</v>
      </c>
      <c r="F30" s="21">
        <v>9</v>
      </c>
      <c r="G30" s="20">
        <f>E30-F30</f>
        <v>0</v>
      </c>
      <c r="H30" s="1"/>
    </row>
    <row r="31" spans="1:9" ht="33.6" x14ac:dyDescent="0.3">
      <c r="A31" s="29" t="s">
        <v>6</v>
      </c>
      <c r="B31" s="19" t="s">
        <v>14</v>
      </c>
      <c r="C31" s="19" t="s">
        <v>17</v>
      </c>
      <c r="D31" s="18" t="s">
        <v>13</v>
      </c>
      <c r="E31" s="14">
        <f>E32*1.302</f>
        <v>1693.6415999999999</v>
      </c>
      <c r="F31" s="14">
        <f>F32*1.302</f>
        <v>1661.6124000000002</v>
      </c>
      <c r="G31" s="22">
        <f>E31-F31</f>
        <v>32.029199999999719</v>
      </c>
      <c r="H31" s="1"/>
    </row>
    <row r="32" spans="1:9" ht="16.8" x14ac:dyDescent="0.3">
      <c r="A32" s="20" t="s">
        <v>2</v>
      </c>
      <c r="B32" s="19" t="s">
        <v>14</v>
      </c>
      <c r="C32" s="19" t="s">
        <v>17</v>
      </c>
      <c r="D32" s="18" t="s">
        <v>13</v>
      </c>
      <c r="E32" s="24">
        <v>1300.8</v>
      </c>
      <c r="F32" s="24">
        <v>1276.2</v>
      </c>
      <c r="G32" s="22">
        <f>E32-F32</f>
        <v>24.599999999999909</v>
      </c>
      <c r="H32" s="1"/>
      <c r="I32" s="2"/>
    </row>
    <row r="33" spans="1:9" ht="16.8" x14ac:dyDescent="0.25">
      <c r="A33" s="45" t="s">
        <v>19</v>
      </c>
      <c r="B33" s="45"/>
      <c r="C33" s="45"/>
      <c r="D33" s="45"/>
      <c r="E33" s="35"/>
      <c r="F33" s="35"/>
      <c r="G33" s="35"/>
      <c r="H33" s="1"/>
    </row>
    <row r="34" spans="1:9" ht="16.8" x14ac:dyDescent="0.3">
      <c r="A34" s="20" t="s">
        <v>1</v>
      </c>
      <c r="B34" s="18" t="s">
        <v>18</v>
      </c>
      <c r="C34" s="18" t="s">
        <v>33</v>
      </c>
      <c r="D34" s="18" t="s">
        <v>13</v>
      </c>
      <c r="E34" s="12">
        <v>2</v>
      </c>
      <c r="F34" s="24">
        <v>2</v>
      </c>
      <c r="G34" s="20">
        <f>E34-F34</f>
        <v>0</v>
      </c>
      <c r="H34" s="1"/>
      <c r="I34" s="2"/>
    </row>
    <row r="35" spans="1:9" ht="33.6" x14ac:dyDescent="0.3">
      <c r="A35" s="29" t="s">
        <v>6</v>
      </c>
      <c r="B35" s="18" t="s">
        <v>18</v>
      </c>
      <c r="C35" s="18" t="s">
        <v>33</v>
      </c>
      <c r="D35" s="18" t="s">
        <v>13</v>
      </c>
      <c r="E35" s="14">
        <f>1432.9/4</f>
        <v>358.22500000000002</v>
      </c>
      <c r="F35" s="14">
        <f>F36*1.302</f>
        <v>303.10560000000004</v>
      </c>
      <c r="G35" s="22">
        <f>E35-F35</f>
        <v>55.119399999999985</v>
      </c>
      <c r="H35" s="1"/>
    </row>
    <row r="36" spans="1:9" ht="21" customHeight="1" x14ac:dyDescent="0.3">
      <c r="A36" s="20" t="s">
        <v>2</v>
      </c>
      <c r="B36" s="18" t="s">
        <v>18</v>
      </c>
      <c r="C36" s="18" t="s">
        <v>33</v>
      </c>
      <c r="D36" s="18" t="s">
        <v>13</v>
      </c>
      <c r="E36" s="25">
        <f>1100.5/4</f>
        <v>275.125</v>
      </c>
      <c r="F36" s="25">
        <v>232.8</v>
      </c>
      <c r="G36" s="22">
        <f>E36-F36</f>
        <v>42.324999999999989</v>
      </c>
      <c r="H36" s="1"/>
    </row>
    <row r="37" spans="1:9" ht="21" customHeight="1" x14ac:dyDescent="0.25">
      <c r="A37" s="35" t="s">
        <v>24</v>
      </c>
      <c r="B37" s="35"/>
      <c r="C37" s="35"/>
      <c r="D37" s="35"/>
      <c r="E37" s="17">
        <f>E22+E26+E34</f>
        <v>13.5</v>
      </c>
      <c r="F37" s="30">
        <f>F22+F26+F34</f>
        <v>12</v>
      </c>
      <c r="G37" s="20">
        <f t="shared" ref="G37:G38" si="0">E37-F37</f>
        <v>1.5</v>
      </c>
      <c r="H37" s="1"/>
    </row>
    <row r="38" spans="1:9" ht="21" customHeight="1" x14ac:dyDescent="0.25">
      <c r="A38" s="42" t="s">
        <v>27</v>
      </c>
      <c r="B38" s="42"/>
      <c r="C38" s="42"/>
      <c r="D38" s="42"/>
      <c r="E38" s="30">
        <f>E22+E30+E34</f>
        <v>12</v>
      </c>
      <c r="F38" s="30">
        <f>F22+F30+F34</f>
        <v>11</v>
      </c>
      <c r="G38" s="20">
        <f t="shared" si="0"/>
        <v>1</v>
      </c>
      <c r="H38" s="1"/>
    </row>
    <row r="39" spans="1:9" ht="21" customHeight="1" x14ac:dyDescent="0.25">
      <c r="A39" s="35" t="s">
        <v>25</v>
      </c>
      <c r="B39" s="35"/>
      <c r="C39" s="35"/>
      <c r="D39" s="35"/>
      <c r="E39" s="17">
        <f>E24+E28+E36</f>
        <v>1865.95</v>
      </c>
      <c r="F39" s="17">
        <f>F24+F28+F36</f>
        <v>1549.8</v>
      </c>
      <c r="G39" s="22">
        <f>E39-F39</f>
        <v>316.15000000000009</v>
      </c>
      <c r="H39" s="1"/>
    </row>
    <row r="40" spans="1:9" ht="18" customHeight="1" x14ac:dyDescent="0.3">
      <c r="A40" s="42" t="s">
        <v>26</v>
      </c>
      <c r="B40" s="42"/>
      <c r="C40" s="42"/>
      <c r="D40" s="42"/>
      <c r="E40" s="25">
        <f>E24+E32+E36</f>
        <v>1784.375</v>
      </c>
      <c r="F40" s="25">
        <f>F24+F32+F36</f>
        <v>1509</v>
      </c>
      <c r="G40" s="22">
        <f>E40-F40</f>
        <v>275.375</v>
      </c>
      <c r="H40" s="1"/>
    </row>
    <row r="41" spans="1:9" ht="18" customHeight="1" x14ac:dyDescent="0.3">
      <c r="A41" s="48" t="s">
        <v>30</v>
      </c>
      <c r="B41" s="48"/>
      <c r="C41" s="48"/>
      <c r="D41" s="48"/>
      <c r="E41" s="25"/>
      <c r="F41" s="25"/>
      <c r="G41" s="28"/>
      <c r="H41" s="1"/>
    </row>
    <row r="42" spans="1:9" ht="18" customHeight="1" x14ac:dyDescent="0.3">
      <c r="A42" s="35" t="s">
        <v>28</v>
      </c>
      <c r="B42" s="35"/>
      <c r="C42" s="35"/>
      <c r="D42" s="35"/>
      <c r="E42" s="25">
        <f>E18+E37</f>
        <v>15.5</v>
      </c>
      <c r="F42" s="25">
        <f>F18+F37</f>
        <v>14</v>
      </c>
      <c r="G42" s="26">
        <f t="shared" ref="G42:G45" si="1">E42-F42</f>
        <v>1.5</v>
      </c>
      <c r="H42" s="1"/>
    </row>
    <row r="43" spans="1:9" ht="18" customHeight="1" x14ac:dyDescent="0.3">
      <c r="A43" s="42" t="s">
        <v>27</v>
      </c>
      <c r="B43" s="42"/>
      <c r="C43" s="42"/>
      <c r="D43" s="42"/>
      <c r="E43" s="25">
        <f>E18+E38</f>
        <v>14</v>
      </c>
      <c r="F43" s="25">
        <f>F18+F38</f>
        <v>13</v>
      </c>
      <c r="G43" s="20">
        <f t="shared" si="1"/>
        <v>1</v>
      </c>
      <c r="H43" s="1"/>
    </row>
    <row r="44" spans="1:9" ht="18" customHeight="1" x14ac:dyDescent="0.3">
      <c r="A44" s="35" t="s">
        <v>29</v>
      </c>
      <c r="B44" s="35"/>
      <c r="C44" s="35"/>
      <c r="D44" s="35"/>
      <c r="E44" s="25">
        <f>E19+E39</f>
        <v>2185</v>
      </c>
      <c r="F44" s="25">
        <f>F19+F39</f>
        <v>1858.8</v>
      </c>
      <c r="G44" s="26">
        <f t="shared" si="1"/>
        <v>326.20000000000005</v>
      </c>
      <c r="H44" s="1"/>
    </row>
    <row r="45" spans="1:9" ht="18" customHeight="1" x14ac:dyDescent="0.3">
      <c r="A45" s="42" t="s">
        <v>26</v>
      </c>
      <c r="B45" s="42"/>
      <c r="C45" s="42"/>
      <c r="D45" s="42"/>
      <c r="E45" s="25">
        <f>E19+E40</f>
        <v>2103.4250000000002</v>
      </c>
      <c r="F45" s="25">
        <f>F19+F40</f>
        <v>1818</v>
      </c>
      <c r="G45" s="26">
        <f t="shared" si="1"/>
        <v>285.42500000000018</v>
      </c>
      <c r="H45" s="1"/>
    </row>
    <row r="46" spans="1:9" ht="23.25" customHeight="1" x14ac:dyDescent="0.3">
      <c r="A46" s="49" t="s">
        <v>20</v>
      </c>
      <c r="B46" s="49"/>
      <c r="C46" s="49"/>
      <c r="D46" s="49"/>
      <c r="E46" s="50"/>
      <c r="F46" s="50"/>
      <c r="G46" s="50"/>
      <c r="H46" s="1"/>
    </row>
    <row r="47" spans="1:9" ht="16.8" x14ac:dyDescent="0.3">
      <c r="A47" s="20" t="s">
        <v>1</v>
      </c>
      <c r="B47" s="27" t="s">
        <v>21</v>
      </c>
      <c r="C47" s="18" t="s">
        <v>22</v>
      </c>
      <c r="D47" s="27" t="s">
        <v>23</v>
      </c>
      <c r="E47" s="12">
        <v>5</v>
      </c>
      <c r="F47" s="12">
        <v>5</v>
      </c>
      <c r="G47" s="28">
        <f>E47-F47</f>
        <v>0</v>
      </c>
      <c r="H47" s="1"/>
    </row>
    <row r="48" spans="1:9" ht="33.6" x14ac:dyDescent="0.3">
      <c r="A48" s="29" t="s">
        <v>6</v>
      </c>
      <c r="B48" s="27" t="s">
        <v>21</v>
      </c>
      <c r="C48" s="18" t="s">
        <v>22</v>
      </c>
      <c r="D48" s="27" t="s">
        <v>23</v>
      </c>
      <c r="E48" s="14">
        <f>3487.3/4</f>
        <v>871.82500000000005</v>
      </c>
      <c r="F48" s="14">
        <f>F49*1.302</f>
        <v>832.49879999999996</v>
      </c>
      <c r="G48" s="22">
        <f>E48-F48</f>
        <v>39.326200000000085</v>
      </c>
      <c r="H48" s="1"/>
    </row>
    <row r="49" spans="1:8" ht="16.8" x14ac:dyDescent="0.3">
      <c r="A49" s="20" t="s">
        <v>2</v>
      </c>
      <c r="B49" s="27" t="s">
        <v>21</v>
      </c>
      <c r="C49" s="18" t="s">
        <v>22</v>
      </c>
      <c r="D49" s="27" t="s">
        <v>23</v>
      </c>
      <c r="E49" s="14">
        <f>2681.3/4</f>
        <v>670.32500000000005</v>
      </c>
      <c r="F49" s="12">
        <v>639.4</v>
      </c>
      <c r="G49" s="22">
        <f>E49-F49</f>
        <v>30.925000000000068</v>
      </c>
      <c r="H49" s="1"/>
    </row>
    <row r="50" spans="1:8" ht="13.8" x14ac:dyDescent="0.25">
      <c r="A50" s="7"/>
      <c r="B50" s="7"/>
      <c r="C50" s="7"/>
      <c r="D50" s="7"/>
      <c r="E50" s="7"/>
      <c r="F50" s="7"/>
      <c r="G50" s="7"/>
      <c r="H50" s="1"/>
    </row>
    <row r="51" spans="1:8" ht="13.8" x14ac:dyDescent="0.25">
      <c r="A51" s="7"/>
      <c r="B51" s="7"/>
      <c r="C51" s="7"/>
      <c r="D51" s="7"/>
      <c r="E51" s="7"/>
      <c r="F51" s="7"/>
      <c r="G51" s="7"/>
      <c r="H51" s="1"/>
    </row>
    <row r="52" spans="1:8" ht="13.8" x14ac:dyDescent="0.25">
      <c r="A52" s="7"/>
      <c r="B52" s="7"/>
      <c r="C52" s="7"/>
      <c r="D52" s="7"/>
      <c r="E52" s="7"/>
      <c r="F52" s="7"/>
      <c r="G52" s="7"/>
      <c r="H52" s="1"/>
    </row>
    <row r="53" spans="1:8" ht="13.8" x14ac:dyDescent="0.25">
      <c r="A53" s="1"/>
      <c r="B53" s="1"/>
      <c r="C53" s="1"/>
      <c r="D53" s="1"/>
      <c r="E53" s="1"/>
      <c r="F53" s="1"/>
      <c r="G53" s="1"/>
      <c r="H53" s="1"/>
    </row>
    <row r="54" spans="1:8" ht="13.8" x14ac:dyDescent="0.25">
      <c r="A54" s="1"/>
      <c r="B54" s="1"/>
      <c r="C54" s="1"/>
      <c r="D54" s="1"/>
      <c r="E54" s="1"/>
      <c r="F54" s="1"/>
      <c r="G54" s="1"/>
      <c r="H54" s="1"/>
    </row>
  </sheetData>
  <mergeCells count="26">
    <mergeCell ref="A29:G29"/>
    <mergeCell ref="A33:G33"/>
    <mergeCell ref="A46:G46"/>
    <mergeCell ref="A37:D37"/>
    <mergeCell ref="A39:D39"/>
    <mergeCell ref="A40:D40"/>
    <mergeCell ref="A38:D38"/>
    <mergeCell ref="A42:D42"/>
    <mergeCell ref="A43:D43"/>
    <mergeCell ref="A44:D44"/>
    <mergeCell ref="A45:D45"/>
    <mergeCell ref="A41:D41"/>
    <mergeCell ref="E1:G1"/>
    <mergeCell ref="E4:G4"/>
    <mergeCell ref="A25:G25"/>
    <mergeCell ref="A18:D18"/>
    <mergeCell ref="A19:D19"/>
    <mergeCell ref="A6:G6"/>
    <mergeCell ref="B8:D8"/>
    <mergeCell ref="A20:G20"/>
    <mergeCell ref="A9:G9"/>
    <mergeCell ref="A10:G10"/>
    <mergeCell ref="A21:G21"/>
    <mergeCell ref="A14:G14"/>
    <mergeCell ref="E2:G2"/>
    <mergeCell ref="D3:G3"/>
  </mergeCells>
  <phoneticPr fontId="2" type="noConversion"/>
  <pageMargins left="1.2598425196850394" right="0.23622047244094491" top="1.0629921259842521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числ.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433</dc:creator>
  <cp:lastModifiedBy>Татьяна Павловна</cp:lastModifiedBy>
  <cp:lastPrinted>2014-04-17T10:58:05Z</cp:lastPrinted>
  <dcterms:created xsi:type="dcterms:W3CDTF">2009-03-18T11:45:25Z</dcterms:created>
  <dcterms:modified xsi:type="dcterms:W3CDTF">2014-04-17T11:18:57Z</dcterms:modified>
</cp:coreProperties>
</file>