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12" windowWidth="12120" windowHeight="4260" activeTab="0"/>
  </bookViews>
  <sheets>
    <sheet name="расход2014" sheetId="1" r:id="rId1"/>
  </sheets>
  <definedNames>
    <definedName name="_xlnm.Print_Titles" localSheetId="0">'расход2014'!$9:$9</definedName>
  </definedNames>
  <calcPr fullCalcOnLoad="1"/>
</workbook>
</file>

<file path=xl/sharedStrings.xml><?xml version="1.0" encoding="utf-8"?>
<sst xmlns="http://schemas.openxmlformats.org/spreadsheetml/2006/main" count="530" uniqueCount="252">
  <si>
    <t>N  п/п</t>
  </si>
  <si>
    <t>НАИМЕНОВАНИЕ     СТАТЕЙ</t>
  </si>
  <si>
    <t>Код главного распорядителя бюджетных средств</t>
  </si>
  <si>
    <t>Код целевой статьи</t>
  </si>
  <si>
    <t>Код вида расходов</t>
  </si>
  <si>
    <t>1.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</si>
  <si>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</si>
  <si>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</si>
  <si>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</si>
  <si>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</si>
  <si>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</si>
  <si>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</si>
  <si>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</si>
  <si>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</si>
  <si>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</si>
  <si>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002 03 00</t>
  </si>
  <si>
    <t>Аппарат представительного органа муниципального образования</t>
  </si>
  <si>
    <t>002 04 00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</si>
  <si>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</si>
  <si>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</si>
  <si>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</si>
  <si>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</si>
  <si>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</si>
  <si>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Резервные фонды</t>
  </si>
  <si>
    <t>0111</t>
  </si>
  <si>
    <t>Резервный фонд местной администации</t>
  </si>
  <si>
    <t>070 01 00</t>
  </si>
  <si>
    <t>Другие общегосударственные вопросы</t>
  </si>
  <si>
    <t>0113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</si>
  <si>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</si>
  <si>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</si>
  <si>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2.</t>
  </si>
  <si>
    <t>НАЦИОНАЛЬНАЯ БЕЗОПАСНОСТЬ И ПРАВООХРАНИТЕЛЬНАЯ ДЕЯТЕЛЬНОСТЬ</t>
  </si>
  <si>
    <t>0300</t>
  </si>
  <si>
    <t>2.1.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</si>
  <si>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</si>
  <si>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</si>
  <si>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3.</t>
  </si>
  <si>
    <t>ЖИЛИЩНО-КОММУНАЛЬНОЕ ХОЗЯЙСТВО</t>
  </si>
  <si>
    <t>0500</t>
  </si>
  <si>
    <t>3.1.</t>
  </si>
  <si>
    <t>Благоустройство</t>
  </si>
  <si>
    <t>0503</t>
  </si>
  <si>
    <t>600 01 00</t>
  </si>
  <si>
    <t xml:space="preserve">600 01 01 </t>
  </si>
  <si>
    <t>Установка, содержание и ремонт ограждений газонов</t>
  </si>
  <si>
    <t>600 01 03</t>
  </si>
  <si>
    <t>600 01 04</t>
  </si>
  <si>
    <t>600 02 00</t>
  </si>
  <si>
    <t>600 02 02</t>
  </si>
  <si>
    <t>Озеленение территории муниципального образования</t>
  </si>
  <si>
    <t>600 03 00</t>
  </si>
  <si>
    <t>600 03 01</t>
  </si>
  <si>
    <t>600 03 02</t>
  </si>
  <si>
    <t>600 04 00</t>
  </si>
  <si>
    <t>600 04 01</t>
  </si>
  <si>
    <t>4.</t>
  </si>
  <si>
    <t>ОБРАЗОВАНИЕ</t>
  </si>
  <si>
    <t>0700</t>
  </si>
  <si>
    <t>4.1.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</si>
  <si>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</si>
  <si>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</si>
  <si>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</si>
  <si>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</si>
  <si>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5.</t>
  </si>
  <si>
    <t xml:space="preserve">КУЛЬТУРА, КИНЕМАТОГРАФИЯ </t>
  </si>
  <si>
    <t>0800</t>
  </si>
  <si>
    <t>Культура</t>
  </si>
  <si>
    <t>0801</t>
  </si>
  <si>
    <t>6.</t>
  </si>
  <si>
    <t>6.1.</t>
  </si>
  <si>
    <t>Охрана семьи и детства</t>
  </si>
  <si>
    <t>1004</t>
  </si>
  <si>
    <t>6.1.1.</t>
  </si>
  <si>
    <t xml:space="preserve">ФИЗИЧЕСКАЯ КУЛЬТУРА И СПОРТ </t>
  </si>
  <si>
    <t>1100</t>
  </si>
  <si>
    <t>Массовый спорт</t>
  </si>
  <si>
    <t>1102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</si>
  <si>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</si>
  <si>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8.</t>
  </si>
  <si>
    <t>СРЕДСТВА МАССОВОЙ ИНФОРМАЦИИ</t>
  </si>
  <si>
    <t>1200</t>
  </si>
  <si>
    <t>8.1.</t>
  </si>
  <si>
    <t>Периодическая печать и издательства</t>
  </si>
  <si>
    <t>1202</t>
  </si>
  <si>
    <t>0400</t>
  </si>
  <si>
    <t>0401</t>
  </si>
  <si>
    <t>510 01 00</t>
  </si>
  <si>
    <t>НАЦИОНАЛЬНАЯ ЭКОНОМИКА</t>
  </si>
  <si>
    <t>Общеэкономические вопросы</t>
  </si>
  <si>
    <t xml:space="preserve">Глава местной администрации 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</si>
  <si>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</si>
  <si>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</si>
  <si>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</si>
  <si>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</si>
  <si>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Резервные средства</t>
  </si>
  <si>
    <t>870</t>
  </si>
  <si>
    <t>630</t>
  </si>
  <si>
    <t>Субсидии некоммерческим организациям (за исключением муниципальных учреждений)</t>
  </si>
  <si>
    <t>092 02 00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</si>
  <si>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</si>
  <si>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 xml:space="preserve"> Проведение подготовки и обучения неработающего населения способам защиты и действиям в чрезвычайных ситуациях, а также способам защиты от опастностей, возникающих при ведении военных действий или вследствие этих действий</t>
  </si>
  <si>
    <t>810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</si>
  <si>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</si>
  <si>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</si>
  <si>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 территорий зеленых насаждений внутриквартального озеленения</t>
  </si>
  <si>
    <t>Организация работ по компенсационному озеленению</t>
  </si>
  <si>
    <t>600 03 03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</si>
  <si>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</si>
  <si>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</si>
  <si>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</si>
  <si>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795 01 00</t>
  </si>
  <si>
    <t>487 01 00</t>
  </si>
  <si>
    <t>9.</t>
  </si>
  <si>
    <t>9.1.</t>
  </si>
  <si>
    <t>9.1.1.</t>
  </si>
  <si>
    <t>440 01 00</t>
  </si>
  <si>
    <t>Формирование и размещение муниципального заказа</t>
  </si>
  <si>
    <t>Целевая программа по участию в реализации мер по профилактике дорожно- транспортного травматизма на территории 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</si>
  <si>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</si>
  <si>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Целевая программа по участию в профилактике терроризма и экстремизма, а также в минимизации  и (или) ликвидации последствий проявления терроризма и экстремизма на территории муниципального образования</t>
  </si>
  <si>
    <t>795 02 00</t>
  </si>
  <si>
    <t>795 04 00</t>
  </si>
  <si>
    <t>795 05 00</t>
  </si>
  <si>
    <t xml:space="preserve"> Проведение  оплачиваемых общественных работ</t>
  </si>
  <si>
    <t>Субсидии юридическим лицам (кроме муниципальных учреждений) и физическим лицам- производителям товаров, работ, услуг</t>
  </si>
  <si>
    <t>510 02 00</t>
  </si>
  <si>
    <t>Участие в обеспечение чистоты и порядка на территории муниципального образования</t>
  </si>
  <si>
    <t>Разработка проектно-сметной документации текущего ремонта (восстановления) дворовых территорий</t>
  </si>
  <si>
    <t>Организационно-воспитательная работа с молодежью</t>
  </si>
  <si>
    <t>431 00 00</t>
  </si>
  <si>
    <t>Организация  местных и участие в организации и проведении городских праздничных и иных зрелищных мероприятий</t>
  </si>
  <si>
    <t>Опубликование муниципальных правовых актов, иной информации</t>
  </si>
  <si>
    <t>457 03 00</t>
  </si>
  <si>
    <t>002 06 00</t>
  </si>
  <si>
    <t>219 03 00</t>
  </si>
  <si>
    <t>Благоустройство придомовых территорий и дворовых территорий</t>
  </si>
  <si>
    <t>Текущий ремонт придомовых территорий и дворовых территорий,  включая проезды и въезды, пешеходные дорожки</t>
  </si>
  <si>
    <t>092 05 00</t>
  </si>
  <si>
    <t>7.1.</t>
  </si>
  <si>
    <t>7.1.1.</t>
  </si>
  <si>
    <t xml:space="preserve">Реализация государственной политики занятости населения </t>
  </si>
  <si>
    <t>510 00 00</t>
  </si>
  <si>
    <t>Фонд оплаты труда и страховые взносы</t>
  </si>
  <si>
    <t>121</t>
  </si>
  <si>
    <t>Местная администрация (исполнительно-распорядительный орган муниципального образования)</t>
  </si>
  <si>
    <t>Закупка товаров, работ, услуг в сфере информационно- коммуникационных технологий</t>
  </si>
  <si>
    <t>242</t>
  </si>
  <si>
    <t>Прочая закупка товаров,работ и услуг для муниципальных нужд</t>
  </si>
  <si>
    <t>244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</si>
  <si>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</si>
  <si>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</si>
  <si>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</si>
  <si>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</si>
  <si>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Временное трудоустройство несовершеннолетних в возрасте от 14 до 18 лет в свободное от учебы время</t>
  </si>
  <si>
    <t>600 00 00</t>
  </si>
  <si>
    <t>Пособия и компенсации гражданам и иные социальные выплаты, кроме публичных нормативных обязательств</t>
  </si>
  <si>
    <t>321</t>
  </si>
  <si>
    <t>Реализация функций, связанных с общегосударственным управлением</t>
  </si>
  <si>
    <t>795 06 00</t>
  </si>
  <si>
    <t>Прочая закупка товаров, работ и услуг для муниципальных нужд</t>
  </si>
  <si>
    <t>1.1</t>
  </si>
  <si>
    <t>1.2</t>
  </si>
  <si>
    <t>1.3</t>
  </si>
  <si>
    <t>2.2.</t>
  </si>
  <si>
    <t>2.3.</t>
  </si>
  <si>
    <t>Другие вопросы в области жилищно-коммунального хозяйства</t>
  </si>
  <si>
    <t>0505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</si>
  <si>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</si>
  <si>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</si>
  <si>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Мероприятия по содействию развития малого бизнеса на территории муниципального образования</t>
  </si>
  <si>
    <t>345 01 00</t>
  </si>
  <si>
    <t xml:space="preserve">Содержание и обеспечение деятельности учреждений, подведомственных органам местного самоуправления, осуществляющих руководство и управление в сфере жилищно- коммунального хозяйства  </t>
  </si>
  <si>
    <t>002 99 01</t>
  </si>
  <si>
    <t>600 04 04</t>
  </si>
  <si>
    <t>Целевая программа по организации и проведению досуговых мероприятий для жителей муниципального образования</t>
  </si>
  <si>
    <t>Социальная политика</t>
  </si>
  <si>
    <t>1000</t>
  </si>
  <si>
    <t>Социальное обеспечение населения</t>
  </si>
  <si>
    <t>1003</t>
  </si>
  <si>
    <t>505 01 00</t>
  </si>
  <si>
    <t>Публичные нормативные   социальные  выплаты гражданам</t>
  </si>
  <si>
    <t>092 00 00</t>
  </si>
  <si>
    <t>5.1.</t>
  </si>
  <si>
    <t>5.1.1.</t>
  </si>
  <si>
    <t>5.1.2.</t>
  </si>
  <si>
    <t>5.1.3.</t>
  </si>
  <si>
    <t>5.1.4.</t>
  </si>
  <si>
    <t>7.</t>
  </si>
  <si>
    <t>8.2.</t>
  </si>
  <si>
    <t>8.2.1.</t>
  </si>
  <si>
    <t>8.2.2.</t>
  </si>
  <si>
    <t>8.2.3.</t>
  </si>
  <si>
    <t>10.</t>
  </si>
  <si>
    <t>10.1.</t>
  </si>
  <si>
    <t>10.1.1.</t>
  </si>
  <si>
    <t>Организация информирования, консультирования и содействия жителям муниципального образования  по вопросам создания товариществ собственников жилья, формирования земельных участков, на которых расположены многоквартирные дома</t>
  </si>
  <si>
    <t>092 06 00</t>
  </si>
  <si>
    <t>ИТОГО</t>
  </si>
  <si>
    <t>111</t>
  </si>
  <si>
    <t>Целевая программа по участию в деятельности по профилактике наркомании в Санкт-Петербурге</t>
  </si>
  <si>
    <t>Расходы на предоставление доплат к пенсии лицам, замещавшим муниципальные должности и должности муниципальной службы</t>
  </si>
  <si>
    <t>5.2.</t>
  </si>
  <si>
    <t>5.2.1.</t>
  </si>
  <si>
    <t>6.1.1.1.</t>
  </si>
  <si>
    <t>6.1.2.</t>
  </si>
  <si>
    <t>6.1.3.</t>
  </si>
  <si>
    <t>6.1.4.</t>
  </si>
  <si>
    <t>6.1.5.</t>
  </si>
  <si>
    <t>7.1.2.</t>
  </si>
  <si>
    <t xml:space="preserve">Проведение санитарных рубок, удаление аварийных, больных деревьев и кустарников в отношении зеленных насаждений внутриквартального озеленения </t>
  </si>
  <si>
    <t>600 03 04</t>
  </si>
  <si>
    <t>неисполненные назначения тыс.руб.</t>
  </si>
  <si>
    <t>% исполнения бюджета</t>
  </si>
  <si>
    <t>к постановлению</t>
  </si>
  <si>
    <t>Приложение № 2</t>
  </si>
  <si>
    <t>Отчет</t>
  </si>
  <si>
    <t xml:space="preserve"> об исполнении расходной части бюджета внутригородского муниципального образования Санкт-Петербурга муниципальный округ  Васильевский </t>
  </si>
  <si>
    <t>за  1квартал 2014 года</t>
  </si>
  <si>
    <t>Местной администрации МО Васильевский</t>
  </si>
  <si>
    <t>от 10.04.2014 г. № 15</t>
  </si>
  <si>
    <t>Утверждено на 2014 год тыс.руб.</t>
  </si>
  <si>
    <t>Исполнено      за 1квартал 2014 года тыс.руб.</t>
  </si>
  <si>
    <t xml:space="preserve">Субвенции бюджетам муниципальных образований на исполнение государственного полномочия по составлению протоколов об административных правонарушениях </t>
  </si>
  <si>
    <t>002 80 01</t>
  </si>
  <si>
    <t>Профессиональная подготовка, переподготовка и повышение квалификации</t>
  </si>
  <si>
    <t>0705</t>
  </si>
  <si>
    <t xml:space="preserve">Целевая программа "Развитие муниципальной службы в местной администрации внутригородского муниципального образования 
</t>
  </si>
  <si>
    <t>428 01 00</t>
  </si>
  <si>
    <t>Субвенции бюджетам муниципальных образований на исполнение государственного полномочия по организации и осуществлению деятельности по опеке и попечительству</t>
  </si>
  <si>
    <t>002 80 02</t>
  </si>
  <si>
    <t>120</t>
  </si>
  <si>
    <t>10 04</t>
  </si>
  <si>
    <t xml:space="preserve">Расходы на выплаты персоналу государственных (муниципальных) органов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</si>
  <si>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</si>
  <si>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</si>
  <si>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Субвенции бюджетам муниципальных образований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</si>
  <si>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</si>
  <si>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Социальное обеспечение и иные выплаты населению</t>
  </si>
  <si>
    <t>Субвенции бюджетам муниципальных образований на исполнение государственного полномочия по выплате денежных средств на вознаграждение приемным родителям</t>
  </si>
  <si>
    <t>511 80 04</t>
  </si>
  <si>
    <t>Иные выплаты населению</t>
  </si>
  <si>
    <t>11.</t>
  </si>
  <si>
    <t>Избирательная комиссия (933)</t>
  </si>
  <si>
    <t>11.1.</t>
  </si>
  <si>
    <t>Обеспечение проведения выборов и референдумов</t>
  </si>
  <si>
    <t>01 07</t>
  </si>
  <si>
    <t>Проведение выборов в представительные органы муниципального образования</t>
  </si>
  <si>
    <t>020 01 01</t>
  </si>
  <si>
    <t xml:space="preserve">МУНИЦИПАЛЬНЫЙ СОВЕТ ВНУТРИГОРОДСКОГО МУНИЦИПАЛЬНОГО ОБРАЗОВАНИЯ САНКТ-ПЕТЕРБУРГУ МУНИЦИПАЛЬНЫЙ ОКРУГ ВАСИЛЬЕВСКИЙ  </t>
  </si>
  <si>
    <t xml:space="preserve">МЕСТНАЯ АДМИНИСТРАЦИЯ ВНУТРИГОРОДСКОГО МУНИЦИПАЛЬНОГО ОБРАЗОВАНИЯ САНКТ_ПЕТЕРБУРГА МУНИЦИПАЛЬНЫЙ ОКРУГ ВАСИЛЬЕВСКИЙ </t>
  </si>
  <si>
    <t>Код раздела, подраздела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</si>
</sst>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#,##0.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" fontId="6" fillId="0" borderId="10" xfId="0" applyNumberFormat="1" applyFont="1" applyBorder="1" applyAlignment="1">
      <alignment/>
    </xf>
    <xf numFmtId="16" fontId="7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2" fontId="7" fillId="0" borderId="0" xfId="0" applyNumberFormat="1" applyFont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6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NumberFormat="1" applyFont="1" applyAlignment="1">
      <alignment/>
    </xf>
    <xf numFmtId="0" fontId="1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center" vertical="center"/>
    </xf>
    <xf numFmtId="172" fontId="18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center"/>
    </xf>
    <xf numFmtId="172" fontId="17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172" fontId="19" fillId="0" borderId="10" xfId="0" applyNumberFormat="1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horizontal="center" vertical="center"/>
    </xf>
    <xf numFmtId="172" fontId="15" fillId="0" borderId="10" xfId="0" applyNumberFormat="1" applyFont="1" applyFill="1" applyBorder="1" applyAlignment="1">
      <alignment horizontal="center" vertical="center"/>
    </xf>
    <xf numFmtId="172" fontId="16" fillId="0" borderId="10" xfId="0" applyNumberFormat="1" applyFont="1" applyFill="1" applyBorder="1" applyAlignment="1">
      <alignment horizontal="center" vertical="center"/>
    </xf>
    <xf numFmtId="172" fontId="24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49" fontId="11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/>
    </xf>
    <xf numFmtId="0" fontId="16" fillId="0" borderId="0" xfId="53" applyFont="1" applyBorder="1" applyAlignment="1">
      <alignment horizontal="center" wrapText="1"/>
      <protection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7791450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7791450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7791450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7791450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70008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7791450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7791450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7791450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7791450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7791450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7791450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7791450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7791450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7791450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7791450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7791450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7791450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84867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84867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84867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84867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84867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84867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84867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84867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84867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84867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84867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84867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84867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84867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84867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8486775" y="222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2"/>
  <sheetViews>
    <sheetView tabSelected="1" zoomScalePageLayoutView="0" workbookViewId="0" topLeftCell="A145">
      <selection activeCell="B160" sqref="B160"/>
    </sheetView>
  </sheetViews>
  <sheetFormatPr defaultColWidth="9.00390625" defaultRowHeight="24.75" customHeight="1"/>
  <cols>
    <col min="1" max="1" width="5.375" style="2" customWidth="1"/>
    <col min="2" max="2" width="52.50390625" style="2" customWidth="1"/>
    <col min="3" max="3" width="10.125" style="22" customWidth="1"/>
    <col min="4" max="4" width="8.00390625" style="2" customWidth="1"/>
    <col min="5" max="5" width="9.125" style="2" customWidth="1"/>
    <col min="6" max="6" width="6.75390625" style="2" customWidth="1"/>
    <col min="7" max="7" width="10.375" style="2" customWidth="1"/>
    <col min="8" max="8" width="9.125" style="0" customWidth="1"/>
    <col min="9" max="9" width="9.625" style="0" customWidth="1"/>
    <col min="10" max="10" width="7.875" style="0" customWidth="1"/>
  </cols>
  <sheetData>
    <row r="1" spans="1:10" s="1" customFormat="1" ht="16.5" customHeight="1">
      <c r="A1" s="12"/>
      <c r="B1" s="12"/>
      <c r="C1" s="21"/>
      <c r="D1" s="13"/>
      <c r="E1" s="14"/>
      <c r="F1" s="12"/>
      <c r="G1" s="79" t="s">
        <v>215</v>
      </c>
      <c r="H1" s="79"/>
      <c r="I1" s="80"/>
      <c r="J1" s="80"/>
    </row>
    <row r="2" spans="1:10" s="1" customFormat="1" ht="16.5" customHeight="1">
      <c r="A2" s="12"/>
      <c r="B2" s="12"/>
      <c r="C2" s="21"/>
      <c r="D2" s="10"/>
      <c r="E2" s="15"/>
      <c r="F2" s="10"/>
      <c r="G2" s="79" t="s">
        <v>214</v>
      </c>
      <c r="H2" s="80"/>
      <c r="I2" s="80"/>
      <c r="J2" s="80"/>
    </row>
    <row r="3" spans="1:10" s="11" customFormat="1" ht="21" customHeight="1">
      <c r="A3" s="16"/>
      <c r="B3" s="17"/>
      <c r="C3" s="18"/>
      <c r="D3" s="18"/>
      <c r="E3" s="79" t="s">
        <v>219</v>
      </c>
      <c r="F3" s="83"/>
      <c r="G3" s="83"/>
      <c r="H3" s="83"/>
      <c r="I3" s="83"/>
      <c r="J3" s="83"/>
    </row>
    <row r="4" spans="1:10" s="11" customFormat="1" ht="16.5" customHeight="1">
      <c r="A4" s="16"/>
      <c r="B4" s="17"/>
      <c r="C4" s="18"/>
      <c r="D4" s="18"/>
      <c r="E4" s="15"/>
      <c r="F4" s="18"/>
      <c r="G4" s="79" t="s">
        <v>220</v>
      </c>
      <c r="H4" s="80"/>
      <c r="I4" s="80"/>
      <c r="J4" s="80"/>
    </row>
    <row r="5" spans="1:10" s="11" customFormat="1" ht="27" customHeight="1">
      <c r="A5" s="77" t="s">
        <v>216</v>
      </c>
      <c r="B5" s="77"/>
      <c r="C5" s="77"/>
      <c r="D5" s="77"/>
      <c r="E5" s="78"/>
      <c r="F5" s="78"/>
      <c r="G5" s="78"/>
      <c r="H5" s="78"/>
      <c r="I5" s="78"/>
      <c r="J5" s="78"/>
    </row>
    <row r="6" spans="1:10" s="1" customFormat="1" ht="39" customHeight="1">
      <c r="A6" s="81" t="s">
        <v>217</v>
      </c>
      <c r="B6" s="81"/>
      <c r="C6" s="81"/>
      <c r="D6" s="81"/>
      <c r="E6" s="81"/>
      <c r="F6" s="81"/>
      <c r="G6" s="81"/>
      <c r="H6" s="81"/>
      <c r="I6" s="82"/>
      <c r="J6" s="82"/>
    </row>
    <row r="7" spans="1:10" ht="24.75" customHeight="1">
      <c r="A7" s="84" t="s">
        <v>218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4.25" customHeight="1">
      <c r="A8" s="27"/>
      <c r="B8" s="28"/>
      <c r="C8" s="28"/>
      <c r="D8" s="28"/>
      <c r="E8" s="28"/>
      <c r="F8" s="28"/>
      <c r="G8" s="28"/>
      <c r="H8" s="28"/>
      <c r="I8" s="28"/>
      <c r="J8" s="28"/>
    </row>
    <row r="9" spans="1:10" ht="52.5" customHeight="1">
      <c r="A9" s="47" t="s">
        <v>0</v>
      </c>
      <c r="B9" s="47" t="s">
        <v>1</v>
      </c>
      <c r="C9" s="25" t="s">
        <v>2</v>
      </c>
      <c r="D9" s="60" t="s">
        <v>251</v>
      </c>
      <c r="E9" s="60" t="s">
        <v>3</v>
      </c>
      <c r="F9" s="60" t="s">
        <v>4</v>
      </c>
      <c r="G9" s="46" t="s">
        <v>221</v>
      </c>
      <c r="H9" s="46" t="s">
        <v>222</v>
      </c>
      <c r="I9" s="46" t="s">
        <v>212</v>
      </c>
      <c r="J9" s="47" t="s">
        <v>213</v>
      </c>
    </row>
    <row r="10" spans="1:10" ht="54.75">
      <c r="A10" s="9"/>
      <c r="B10" s="31" t="s">
        <v>249</v>
      </c>
      <c r="C10" s="61">
        <v>986</v>
      </c>
      <c r="D10" s="62"/>
      <c r="E10" s="62"/>
      <c r="F10" s="62"/>
      <c r="G10" s="42">
        <f>G11</f>
        <v>2687.4</v>
      </c>
      <c r="H10" s="42">
        <f>H11</f>
        <v>479.20000000000005</v>
      </c>
      <c r="I10" s="42">
        <f>I11</f>
        <v>2208.2000000000003</v>
      </c>
      <c r="J10" s="42">
        <f>H10/G10*100</f>
        <v>17.83136116692714</v>
      </c>
    </row>
    <row r="11" spans="1:10" ht="16.5">
      <c r="A11" s="8" t="s">
        <v>5</v>
      </c>
      <c r="B11" s="31" t="s">
        <v>6</v>
      </c>
      <c r="C11" s="61">
        <v>986</v>
      </c>
      <c r="D11" s="63" t="s">
        <v>7</v>
      </c>
      <c r="E11" s="63"/>
      <c r="F11" s="63"/>
      <c r="G11" s="49">
        <f>G12+G17+G27</f>
        <v>2687.4</v>
      </c>
      <c r="H11" s="49">
        <f>H12+H17+H27</f>
        <v>479.20000000000005</v>
      </c>
      <c r="I11" s="49">
        <f>I12+I17+I27</f>
        <v>2208.2000000000003</v>
      </c>
      <c r="J11" s="42">
        <f aca="true" t="shared" si="0" ref="J11:J73">H11/G11*100</f>
        <v>17.83136116692714</v>
      </c>
    </row>
    <row r="12" spans="1:10" ht="41.25">
      <c r="A12" s="19" t="s">
        <v>161</v>
      </c>
      <c r="B12" s="31" t="s">
        <v>8</v>
      </c>
      <c r="C12" s="61">
        <v>986</v>
      </c>
      <c r="D12" s="63" t="s">
        <v>9</v>
      </c>
      <c r="E12" s="64"/>
      <c r="F12" s="64"/>
      <c r="G12" s="42">
        <f>G13+G15</f>
        <v>1058</v>
      </c>
      <c r="H12" s="42">
        <f>H13+H15</f>
        <v>224.20000000000002</v>
      </c>
      <c r="I12" s="42">
        <f>I13+I15</f>
        <v>833.8000000000001</v>
      </c>
      <c r="J12" s="42">
        <f t="shared" si="0"/>
        <v>21.19092627599244</v>
      </c>
    </row>
    <row r="13" spans="1:10" ht="16.5">
      <c r="A13" s="20"/>
      <c r="B13" s="48" t="s">
        <v>10</v>
      </c>
      <c r="C13" s="61">
        <v>986</v>
      </c>
      <c r="D13" s="63" t="s">
        <v>9</v>
      </c>
      <c r="E13" s="63" t="s">
        <v>11</v>
      </c>
      <c r="F13" s="63"/>
      <c r="G13" s="42">
        <f>G14</f>
        <v>1044.2</v>
      </c>
      <c r="H13" s="42">
        <f>H14</f>
        <v>220.8</v>
      </c>
      <c r="I13" s="42">
        <f>I14</f>
        <v>823.4000000000001</v>
      </c>
      <c r="J13" s="42">
        <f t="shared" si="0"/>
        <v>21.145374449339208</v>
      </c>
    </row>
    <row r="14" spans="1:10" ht="27">
      <c r="A14" s="20"/>
      <c r="B14" s="35" t="s">
        <v>233</v>
      </c>
      <c r="C14" s="65">
        <v>986</v>
      </c>
      <c r="D14" s="64" t="s">
        <v>9</v>
      </c>
      <c r="E14" s="64" t="s">
        <v>11</v>
      </c>
      <c r="F14" s="64" t="s">
        <v>231</v>
      </c>
      <c r="G14" s="43">
        <v>1044.2</v>
      </c>
      <c r="H14" s="43">
        <v>220.8</v>
      </c>
      <c r="I14" s="43">
        <f>G14-H14</f>
        <v>823.4000000000001</v>
      </c>
      <c r="J14" s="43">
        <f t="shared" si="0"/>
        <v>21.145374449339208</v>
      </c>
    </row>
    <row r="15" spans="1:10" ht="27">
      <c r="A15" s="20"/>
      <c r="B15" s="35" t="s">
        <v>92</v>
      </c>
      <c r="C15" s="65">
        <v>986</v>
      </c>
      <c r="D15" s="64" t="s">
        <v>9</v>
      </c>
      <c r="E15" s="64" t="s">
        <v>11</v>
      </c>
      <c r="F15" s="64" t="s">
        <v>91</v>
      </c>
      <c r="G15" s="43">
        <f>G16</f>
        <v>13.8</v>
      </c>
      <c r="H15" s="43">
        <f>H16</f>
        <v>3.4</v>
      </c>
      <c r="I15" s="43">
        <f>I16</f>
        <v>10.4</v>
      </c>
      <c r="J15" s="43">
        <f t="shared" si="0"/>
        <v>24.63768115942029</v>
      </c>
    </row>
    <row r="16" spans="1:10" ht="27">
      <c r="A16" s="20"/>
      <c r="B16" s="35" t="s">
        <v>146</v>
      </c>
      <c r="C16" s="65">
        <v>986</v>
      </c>
      <c r="D16" s="64" t="s">
        <v>9</v>
      </c>
      <c r="E16" s="64" t="s">
        <v>11</v>
      </c>
      <c r="F16" s="64" t="s">
        <v>147</v>
      </c>
      <c r="G16" s="43">
        <v>13.8</v>
      </c>
      <c r="H16" s="43">
        <v>3.4</v>
      </c>
      <c r="I16" s="43">
        <f>G16-H16</f>
        <v>10.4</v>
      </c>
      <c r="J16" s="42">
        <f t="shared" si="0"/>
        <v>24.63768115942029</v>
      </c>
    </row>
    <row r="17" spans="1:10" ht="54.75">
      <c r="A17" s="19" t="s">
        <v>162</v>
      </c>
      <c r="B17" s="31" t="s">
        <v>12</v>
      </c>
      <c r="C17" s="61">
        <v>986</v>
      </c>
      <c r="D17" s="63" t="s">
        <v>13</v>
      </c>
      <c r="E17" s="64"/>
      <c r="F17" s="64"/>
      <c r="G17" s="42">
        <f>G18+G20</f>
        <v>1557.4</v>
      </c>
      <c r="H17" s="42">
        <f>H18+H20</f>
        <v>237</v>
      </c>
      <c r="I17" s="42">
        <f>I18+I20</f>
        <v>1320.4</v>
      </c>
      <c r="J17" s="42">
        <f t="shared" si="0"/>
        <v>15.217670476435083</v>
      </c>
    </row>
    <row r="18" spans="1:10" ht="27">
      <c r="A18" s="9"/>
      <c r="B18" s="31" t="s">
        <v>14</v>
      </c>
      <c r="C18" s="61">
        <v>986</v>
      </c>
      <c r="D18" s="63" t="s">
        <v>13</v>
      </c>
      <c r="E18" s="63" t="s">
        <v>15</v>
      </c>
      <c r="F18" s="63"/>
      <c r="G18" s="42">
        <f>G19</f>
        <v>124.2</v>
      </c>
      <c r="H18" s="42">
        <f>H19</f>
        <v>17.3</v>
      </c>
      <c r="I18" s="42">
        <f>I19</f>
        <v>106.9</v>
      </c>
      <c r="J18" s="42">
        <f t="shared" si="0"/>
        <v>13.929146537842191</v>
      </c>
    </row>
    <row r="19" spans="1:10" ht="27">
      <c r="A19" s="9"/>
      <c r="B19" s="35" t="s">
        <v>156</v>
      </c>
      <c r="C19" s="65">
        <v>986</v>
      </c>
      <c r="D19" s="64" t="s">
        <v>13</v>
      </c>
      <c r="E19" s="64" t="s">
        <v>15</v>
      </c>
      <c r="F19" s="64" t="s">
        <v>157</v>
      </c>
      <c r="G19" s="43">
        <v>124.2</v>
      </c>
      <c r="H19" s="43">
        <v>17.3</v>
      </c>
      <c r="I19" s="43">
        <f>G19-H19</f>
        <v>106.9</v>
      </c>
      <c r="J19" s="43">
        <f t="shared" si="0"/>
        <v>13.929146537842191</v>
      </c>
    </row>
    <row r="20" spans="1:10" ht="27">
      <c r="A20" s="9"/>
      <c r="B20" s="31" t="s">
        <v>16</v>
      </c>
      <c r="C20" s="61">
        <v>986</v>
      </c>
      <c r="D20" s="63" t="s">
        <v>13</v>
      </c>
      <c r="E20" s="63" t="s">
        <v>17</v>
      </c>
      <c r="F20" s="64"/>
      <c r="G20" s="42">
        <f>G21+G22+G25</f>
        <v>1433.2</v>
      </c>
      <c r="H20" s="42">
        <f>H21+H22+H25</f>
        <v>219.7</v>
      </c>
      <c r="I20" s="42">
        <f>I21+I22+I25</f>
        <v>1213.5</v>
      </c>
      <c r="J20" s="42">
        <f t="shared" si="0"/>
        <v>15.329332961205692</v>
      </c>
    </row>
    <row r="21" spans="1:10" ht="27">
      <c r="A21" s="9"/>
      <c r="B21" s="35" t="s">
        <v>233</v>
      </c>
      <c r="C21" s="65">
        <v>986</v>
      </c>
      <c r="D21" s="64" t="s">
        <v>13</v>
      </c>
      <c r="E21" s="64" t="s">
        <v>17</v>
      </c>
      <c r="F21" s="64" t="s">
        <v>231</v>
      </c>
      <c r="G21" s="43">
        <v>1085.5</v>
      </c>
      <c r="H21" s="43">
        <v>137.6</v>
      </c>
      <c r="I21" s="43">
        <f aca="true" t="shared" si="1" ref="I21:I26">G21-H21</f>
        <v>947.9</v>
      </c>
      <c r="J21" s="43">
        <f t="shared" si="0"/>
        <v>12.676186089359742</v>
      </c>
    </row>
    <row r="22" spans="1:10" ht="27">
      <c r="A22" s="9"/>
      <c r="B22" s="35" t="s">
        <v>92</v>
      </c>
      <c r="C22" s="65">
        <v>986</v>
      </c>
      <c r="D22" s="64" t="s">
        <v>13</v>
      </c>
      <c r="E22" s="64" t="s">
        <v>17</v>
      </c>
      <c r="F22" s="64" t="s">
        <v>91</v>
      </c>
      <c r="G22" s="43">
        <f>G23+G24</f>
        <v>343.70000000000005</v>
      </c>
      <c r="H22" s="43">
        <f>H23+H24</f>
        <v>82.1</v>
      </c>
      <c r="I22" s="43">
        <f>I23+I24</f>
        <v>261.6</v>
      </c>
      <c r="J22" s="43">
        <f t="shared" si="0"/>
        <v>23.88711085248763</v>
      </c>
    </row>
    <row r="23" spans="1:10" ht="27">
      <c r="A23" s="9"/>
      <c r="B23" s="35" t="s">
        <v>146</v>
      </c>
      <c r="C23" s="65">
        <v>986</v>
      </c>
      <c r="D23" s="64" t="s">
        <v>13</v>
      </c>
      <c r="E23" s="64" t="s">
        <v>17</v>
      </c>
      <c r="F23" s="64" t="s">
        <v>147</v>
      </c>
      <c r="G23" s="43">
        <v>239.8</v>
      </c>
      <c r="H23" s="43">
        <v>43.4</v>
      </c>
      <c r="I23" s="43">
        <f t="shared" si="1"/>
        <v>196.4</v>
      </c>
      <c r="J23" s="43">
        <f t="shared" si="0"/>
        <v>18.098415346121765</v>
      </c>
    </row>
    <row r="24" spans="1:10" ht="27">
      <c r="A24" s="9"/>
      <c r="B24" s="35" t="s">
        <v>160</v>
      </c>
      <c r="C24" s="65">
        <v>986</v>
      </c>
      <c r="D24" s="64" t="s">
        <v>13</v>
      </c>
      <c r="E24" s="64" t="s">
        <v>17</v>
      </c>
      <c r="F24" s="64" t="s">
        <v>149</v>
      </c>
      <c r="G24" s="43">
        <v>103.9</v>
      </c>
      <c r="H24" s="43">
        <v>38.7</v>
      </c>
      <c r="I24" s="43">
        <f t="shared" si="1"/>
        <v>65.2</v>
      </c>
      <c r="J24" s="43">
        <f t="shared" si="0"/>
        <v>37.24735322425409</v>
      </c>
    </row>
    <row r="25" spans="1:10" ht="16.5">
      <c r="A25" s="9"/>
      <c r="B25" s="35" t="s">
        <v>94</v>
      </c>
      <c r="C25" s="65">
        <v>986</v>
      </c>
      <c r="D25" s="64" t="s">
        <v>13</v>
      </c>
      <c r="E25" s="64" t="s">
        <v>17</v>
      </c>
      <c r="F25" s="62" t="s">
        <v>93</v>
      </c>
      <c r="G25" s="43">
        <f>G26</f>
        <v>4</v>
      </c>
      <c r="H25" s="43">
        <f>H26</f>
        <v>0</v>
      </c>
      <c r="I25" s="43">
        <f>I26</f>
        <v>4</v>
      </c>
      <c r="J25" s="43">
        <f t="shared" si="0"/>
        <v>0</v>
      </c>
    </row>
    <row r="26" spans="1:10" ht="16.5">
      <c r="A26" s="9"/>
      <c r="B26" s="35" t="s">
        <v>151</v>
      </c>
      <c r="C26" s="65">
        <v>986</v>
      </c>
      <c r="D26" s="64" t="s">
        <v>13</v>
      </c>
      <c r="E26" s="64" t="s">
        <v>17</v>
      </c>
      <c r="F26" s="62" t="s">
        <v>153</v>
      </c>
      <c r="G26" s="43">
        <v>4</v>
      </c>
      <c r="H26" s="43">
        <v>0</v>
      </c>
      <c r="I26" s="43">
        <f t="shared" si="1"/>
        <v>4</v>
      </c>
      <c r="J26" s="43">
        <f t="shared" si="0"/>
        <v>0</v>
      </c>
    </row>
    <row r="27" spans="1:10" ht="16.5">
      <c r="A27" s="19" t="s">
        <v>163</v>
      </c>
      <c r="B27" s="31" t="s">
        <v>27</v>
      </c>
      <c r="C27" s="65">
        <v>986</v>
      </c>
      <c r="D27" s="66" t="s">
        <v>28</v>
      </c>
      <c r="E27" s="62"/>
      <c r="F27" s="62"/>
      <c r="G27" s="42">
        <f aca="true" t="shared" si="2" ref="G27:I28">G28</f>
        <v>72</v>
      </c>
      <c r="H27" s="42">
        <f t="shared" si="2"/>
        <v>18</v>
      </c>
      <c r="I27" s="42">
        <f t="shared" si="2"/>
        <v>54</v>
      </c>
      <c r="J27" s="42">
        <f t="shared" si="0"/>
        <v>25</v>
      </c>
    </row>
    <row r="28" spans="1:10" ht="41.25">
      <c r="A28" s="9"/>
      <c r="B28" s="35" t="s">
        <v>100</v>
      </c>
      <c r="C28" s="65">
        <v>986</v>
      </c>
      <c r="D28" s="64" t="s">
        <v>28</v>
      </c>
      <c r="E28" s="62" t="s">
        <v>138</v>
      </c>
      <c r="F28" s="64"/>
      <c r="G28" s="43">
        <f t="shared" si="2"/>
        <v>72</v>
      </c>
      <c r="H28" s="43">
        <f t="shared" si="2"/>
        <v>18</v>
      </c>
      <c r="I28" s="43">
        <f t="shared" si="2"/>
        <v>54</v>
      </c>
      <c r="J28" s="43">
        <f t="shared" si="0"/>
        <v>25</v>
      </c>
    </row>
    <row r="29" spans="1:10" ht="16.5">
      <c r="A29" s="9"/>
      <c r="B29" s="35" t="s">
        <v>151</v>
      </c>
      <c r="C29" s="65">
        <v>986</v>
      </c>
      <c r="D29" s="64" t="s">
        <v>28</v>
      </c>
      <c r="E29" s="62" t="s">
        <v>138</v>
      </c>
      <c r="F29" s="64" t="s">
        <v>153</v>
      </c>
      <c r="G29" s="43">
        <v>72</v>
      </c>
      <c r="H29" s="43">
        <v>18</v>
      </c>
      <c r="I29" s="43">
        <f>G29-H29</f>
        <v>54</v>
      </c>
      <c r="J29" s="43">
        <f t="shared" si="0"/>
        <v>25</v>
      </c>
    </row>
    <row r="30" spans="1:10" ht="54.75">
      <c r="A30" s="5"/>
      <c r="B30" s="36" t="s">
        <v>250</v>
      </c>
      <c r="C30" s="65">
        <v>908</v>
      </c>
      <c r="D30" s="61"/>
      <c r="E30" s="61"/>
      <c r="F30" s="61"/>
      <c r="G30" s="50">
        <f>G31+G61+G65+G72+G106+G122+G128+G144+G148</f>
        <v>51579.7</v>
      </c>
      <c r="H30" s="50">
        <f>H31+H61+H65+H72+H106+H122+H128+H144+H148</f>
        <v>6418.2</v>
      </c>
      <c r="I30" s="50">
        <f>I31+I61+I65+I72+I106+I122+I128+I144+I148</f>
        <v>45161.5</v>
      </c>
      <c r="J30" s="42">
        <f t="shared" si="0"/>
        <v>12.443267409465351</v>
      </c>
    </row>
    <row r="31" spans="1:10" ht="16.5">
      <c r="A31" s="6" t="s">
        <v>31</v>
      </c>
      <c r="B31" s="31" t="s">
        <v>6</v>
      </c>
      <c r="C31" s="65">
        <v>908</v>
      </c>
      <c r="D31" s="63" t="s">
        <v>7</v>
      </c>
      <c r="E31" s="63"/>
      <c r="F31" s="63"/>
      <c r="G31" s="49">
        <f>G32+G46+G49</f>
        <v>11412</v>
      </c>
      <c r="H31" s="49">
        <f>H32+H46+H49</f>
        <v>2245.1000000000004</v>
      </c>
      <c r="I31" s="49">
        <f>I32+I46+I49</f>
        <v>9166.900000000001</v>
      </c>
      <c r="J31" s="42">
        <f t="shared" si="0"/>
        <v>19.673151069050128</v>
      </c>
    </row>
    <row r="32" spans="1:10" ht="54.75">
      <c r="A32" s="6" t="s">
        <v>34</v>
      </c>
      <c r="B32" s="31" t="s">
        <v>18</v>
      </c>
      <c r="C32" s="65">
        <v>908</v>
      </c>
      <c r="D32" s="63" t="s">
        <v>19</v>
      </c>
      <c r="E32" s="64"/>
      <c r="F32" s="64"/>
      <c r="G32" s="42">
        <f>G33+G35</f>
        <v>10324.6</v>
      </c>
      <c r="H32" s="42">
        <f>H33+H35</f>
        <v>2126.4000000000005</v>
      </c>
      <c r="I32" s="42">
        <f>I33+I35</f>
        <v>8198.2</v>
      </c>
      <c r="J32" s="42">
        <f t="shared" si="0"/>
        <v>20.59547101098348</v>
      </c>
    </row>
    <row r="33" spans="1:10" ht="16.5">
      <c r="A33" s="7"/>
      <c r="B33" s="31" t="s">
        <v>90</v>
      </c>
      <c r="C33" s="61">
        <v>908</v>
      </c>
      <c r="D33" s="66" t="s">
        <v>19</v>
      </c>
      <c r="E33" s="66" t="s">
        <v>20</v>
      </c>
      <c r="F33" s="67"/>
      <c r="G33" s="42">
        <f>G34</f>
        <v>1044.2</v>
      </c>
      <c r="H33" s="42">
        <f>H34</f>
        <v>0</v>
      </c>
      <c r="I33" s="42">
        <f>I34</f>
        <v>1044.2</v>
      </c>
      <c r="J33" s="42">
        <f t="shared" si="0"/>
        <v>0</v>
      </c>
    </row>
    <row r="34" spans="1:10" ht="27">
      <c r="A34" s="7"/>
      <c r="B34" s="35" t="s">
        <v>233</v>
      </c>
      <c r="C34" s="65">
        <v>908</v>
      </c>
      <c r="D34" s="64" t="s">
        <v>19</v>
      </c>
      <c r="E34" s="62" t="s">
        <v>20</v>
      </c>
      <c r="F34" s="64" t="s">
        <v>231</v>
      </c>
      <c r="G34" s="43">
        <v>1044.2</v>
      </c>
      <c r="H34" s="43">
        <v>0</v>
      </c>
      <c r="I34" s="43">
        <f>G34-H34</f>
        <v>1044.2</v>
      </c>
      <c r="J34" s="43">
        <f t="shared" si="0"/>
        <v>0</v>
      </c>
    </row>
    <row r="35" spans="1:10" ht="41.25">
      <c r="A35" s="7"/>
      <c r="B35" s="31" t="s">
        <v>145</v>
      </c>
      <c r="C35" s="61">
        <v>908</v>
      </c>
      <c r="D35" s="63" t="s">
        <v>19</v>
      </c>
      <c r="E35" s="66" t="s">
        <v>134</v>
      </c>
      <c r="F35" s="63"/>
      <c r="G35" s="42">
        <f>G36+G44</f>
        <v>9280.4</v>
      </c>
      <c r="H35" s="42">
        <f>H36+H44</f>
        <v>2126.4000000000005</v>
      </c>
      <c r="I35" s="42">
        <f>I36+I44</f>
        <v>7154.000000000001</v>
      </c>
      <c r="J35" s="42">
        <f t="shared" si="0"/>
        <v>22.912805482522312</v>
      </c>
    </row>
    <row r="36" spans="1:10" ht="28.5" customHeight="1">
      <c r="A36" s="7"/>
      <c r="B36" s="35" t="s">
        <v>21</v>
      </c>
      <c r="C36" s="65">
        <v>908</v>
      </c>
      <c r="D36" s="62" t="s">
        <v>19</v>
      </c>
      <c r="E36" s="62" t="s">
        <v>22</v>
      </c>
      <c r="F36" s="68"/>
      <c r="G36" s="43">
        <f>G37+G38+G41</f>
        <v>9275.1</v>
      </c>
      <c r="H36" s="43">
        <f>H37+H38+H41</f>
        <v>2126.4000000000005</v>
      </c>
      <c r="I36" s="43">
        <f>I37+I38+I41</f>
        <v>7148.700000000001</v>
      </c>
      <c r="J36" s="43">
        <f t="shared" si="0"/>
        <v>22.92589837306337</v>
      </c>
    </row>
    <row r="37" spans="1:10" ht="27">
      <c r="A37" s="7"/>
      <c r="B37" s="35" t="s">
        <v>233</v>
      </c>
      <c r="C37" s="65">
        <v>908</v>
      </c>
      <c r="D37" s="62" t="s">
        <v>19</v>
      </c>
      <c r="E37" s="62" t="s">
        <v>22</v>
      </c>
      <c r="F37" s="64" t="s">
        <v>144</v>
      </c>
      <c r="G37" s="43">
        <v>7170.1</v>
      </c>
      <c r="H37" s="43">
        <v>1709.9</v>
      </c>
      <c r="I37" s="43">
        <f>G37-H37</f>
        <v>5460.200000000001</v>
      </c>
      <c r="J37" s="43">
        <f t="shared" si="0"/>
        <v>23.847645081658555</v>
      </c>
    </row>
    <row r="38" spans="1:10" ht="27">
      <c r="A38" s="7"/>
      <c r="B38" s="35" t="s">
        <v>92</v>
      </c>
      <c r="C38" s="65">
        <v>908</v>
      </c>
      <c r="D38" s="62" t="s">
        <v>19</v>
      </c>
      <c r="E38" s="62" t="s">
        <v>22</v>
      </c>
      <c r="F38" s="64" t="s">
        <v>91</v>
      </c>
      <c r="G38" s="43">
        <f>G39+G40</f>
        <v>2030</v>
      </c>
      <c r="H38" s="43">
        <f>H39+H40</f>
        <v>409.70000000000005</v>
      </c>
      <c r="I38" s="43">
        <f>I39+I40</f>
        <v>1620.3000000000002</v>
      </c>
      <c r="J38" s="43">
        <f t="shared" si="0"/>
        <v>20.182266009852217</v>
      </c>
    </row>
    <row r="39" spans="1:10" ht="27">
      <c r="A39" s="7"/>
      <c r="B39" s="35" t="s">
        <v>146</v>
      </c>
      <c r="C39" s="65">
        <v>908</v>
      </c>
      <c r="D39" s="62" t="s">
        <v>19</v>
      </c>
      <c r="E39" s="62" t="s">
        <v>22</v>
      </c>
      <c r="F39" s="64" t="s">
        <v>147</v>
      </c>
      <c r="G39" s="43">
        <v>711</v>
      </c>
      <c r="H39" s="43">
        <v>99.9</v>
      </c>
      <c r="I39" s="43">
        <f>G39-H39</f>
        <v>611.1</v>
      </c>
      <c r="J39" s="43">
        <f t="shared" si="0"/>
        <v>14.050632911392405</v>
      </c>
    </row>
    <row r="40" spans="1:10" ht="27">
      <c r="A40" s="7"/>
      <c r="B40" s="35" t="s">
        <v>160</v>
      </c>
      <c r="C40" s="65">
        <v>908</v>
      </c>
      <c r="D40" s="62" t="s">
        <v>19</v>
      </c>
      <c r="E40" s="62" t="s">
        <v>22</v>
      </c>
      <c r="F40" s="64" t="s">
        <v>149</v>
      </c>
      <c r="G40" s="43">
        <v>1319</v>
      </c>
      <c r="H40" s="43">
        <v>309.8</v>
      </c>
      <c r="I40" s="43">
        <f>G40-H40</f>
        <v>1009.2</v>
      </c>
      <c r="J40" s="43">
        <f t="shared" si="0"/>
        <v>23.48749052312358</v>
      </c>
    </row>
    <row r="41" spans="1:10" ht="16.5">
      <c r="A41" s="7"/>
      <c r="B41" s="35" t="s">
        <v>94</v>
      </c>
      <c r="C41" s="65">
        <v>908</v>
      </c>
      <c r="D41" s="62" t="s">
        <v>19</v>
      </c>
      <c r="E41" s="62" t="s">
        <v>22</v>
      </c>
      <c r="F41" s="64" t="s">
        <v>93</v>
      </c>
      <c r="G41" s="51">
        <f>G42+G43</f>
        <v>75</v>
      </c>
      <c r="H41" s="51">
        <f>H42+H43</f>
        <v>6.8</v>
      </c>
      <c r="I41" s="51">
        <f>I42+I43</f>
        <v>68.2</v>
      </c>
      <c r="J41" s="43">
        <f t="shared" si="0"/>
        <v>9.066666666666666</v>
      </c>
    </row>
    <row r="42" spans="1:10" ht="27">
      <c r="A42" s="7"/>
      <c r="B42" s="35" t="s">
        <v>150</v>
      </c>
      <c r="C42" s="65">
        <v>908</v>
      </c>
      <c r="D42" s="62" t="s">
        <v>19</v>
      </c>
      <c r="E42" s="62" t="s">
        <v>22</v>
      </c>
      <c r="F42" s="64" t="s">
        <v>152</v>
      </c>
      <c r="G42" s="43">
        <v>60</v>
      </c>
      <c r="H42" s="43">
        <v>6.8</v>
      </c>
      <c r="I42" s="43">
        <f>G42-H42</f>
        <v>53.2</v>
      </c>
      <c r="J42" s="43">
        <f t="shared" si="0"/>
        <v>11.333333333333332</v>
      </c>
    </row>
    <row r="43" spans="1:10" ht="16.5">
      <c r="A43" s="7"/>
      <c r="B43" s="35" t="s">
        <v>151</v>
      </c>
      <c r="C43" s="65">
        <v>908</v>
      </c>
      <c r="D43" s="62" t="s">
        <v>19</v>
      </c>
      <c r="E43" s="62" t="s">
        <v>22</v>
      </c>
      <c r="F43" s="64" t="s">
        <v>153</v>
      </c>
      <c r="G43" s="43">
        <v>15</v>
      </c>
      <c r="H43" s="43">
        <v>0</v>
      </c>
      <c r="I43" s="43">
        <f>G43-H43</f>
        <v>15</v>
      </c>
      <c r="J43" s="43">
        <f t="shared" si="0"/>
        <v>0</v>
      </c>
    </row>
    <row r="44" spans="1:10" ht="54.75">
      <c r="A44" s="7"/>
      <c r="B44" s="31" t="s">
        <v>223</v>
      </c>
      <c r="C44" s="61">
        <v>908</v>
      </c>
      <c r="D44" s="63" t="s">
        <v>19</v>
      </c>
      <c r="E44" s="63" t="s">
        <v>224</v>
      </c>
      <c r="F44" s="63"/>
      <c r="G44" s="44">
        <f>G45</f>
        <v>5.3</v>
      </c>
      <c r="H44" s="44">
        <f>H45</f>
        <v>0</v>
      </c>
      <c r="I44" s="44">
        <f>I45</f>
        <v>5.3</v>
      </c>
      <c r="J44" s="42">
        <f t="shared" si="0"/>
        <v>0</v>
      </c>
    </row>
    <row r="45" spans="1:10" ht="27">
      <c r="A45" s="7"/>
      <c r="B45" s="35" t="s">
        <v>92</v>
      </c>
      <c r="C45" s="65">
        <v>908</v>
      </c>
      <c r="D45" s="64" t="s">
        <v>19</v>
      </c>
      <c r="E45" s="64" t="s">
        <v>224</v>
      </c>
      <c r="F45" s="64" t="s">
        <v>91</v>
      </c>
      <c r="G45" s="45">
        <v>5.3</v>
      </c>
      <c r="H45" s="45">
        <v>0</v>
      </c>
      <c r="I45" s="43">
        <f>G45-H45</f>
        <v>5.3</v>
      </c>
      <c r="J45" s="43">
        <f t="shared" si="0"/>
        <v>0</v>
      </c>
    </row>
    <row r="46" spans="1:10" ht="16.5">
      <c r="A46" s="6" t="s">
        <v>164</v>
      </c>
      <c r="B46" s="31" t="s">
        <v>23</v>
      </c>
      <c r="C46" s="65">
        <v>908</v>
      </c>
      <c r="D46" s="66" t="s">
        <v>24</v>
      </c>
      <c r="E46" s="68"/>
      <c r="F46" s="68"/>
      <c r="G46" s="42">
        <f aca="true" t="shared" si="3" ref="G46:I47">G47</f>
        <v>100</v>
      </c>
      <c r="H46" s="42">
        <f t="shared" si="3"/>
        <v>0</v>
      </c>
      <c r="I46" s="42">
        <f t="shared" si="3"/>
        <v>100</v>
      </c>
      <c r="J46" s="42">
        <f t="shared" si="0"/>
        <v>0</v>
      </c>
    </row>
    <row r="47" spans="1:10" ht="16.5">
      <c r="A47" s="7"/>
      <c r="B47" s="35" t="s">
        <v>25</v>
      </c>
      <c r="C47" s="65">
        <v>908</v>
      </c>
      <c r="D47" s="64" t="s">
        <v>24</v>
      </c>
      <c r="E47" s="64" t="s">
        <v>26</v>
      </c>
      <c r="F47" s="64"/>
      <c r="G47" s="43">
        <f t="shared" si="3"/>
        <v>100</v>
      </c>
      <c r="H47" s="43">
        <f t="shared" si="3"/>
        <v>0</v>
      </c>
      <c r="I47" s="43">
        <f t="shared" si="3"/>
        <v>100</v>
      </c>
      <c r="J47" s="43">
        <f t="shared" si="0"/>
        <v>0</v>
      </c>
    </row>
    <row r="48" spans="1:10" ht="16.5">
      <c r="A48" s="7"/>
      <c r="B48" s="35" t="s">
        <v>95</v>
      </c>
      <c r="C48" s="65">
        <v>908</v>
      </c>
      <c r="D48" s="64" t="s">
        <v>24</v>
      </c>
      <c r="E48" s="64" t="s">
        <v>26</v>
      </c>
      <c r="F48" s="64" t="s">
        <v>96</v>
      </c>
      <c r="G48" s="43">
        <v>100</v>
      </c>
      <c r="H48" s="43">
        <v>0</v>
      </c>
      <c r="I48" s="43">
        <f>G48-H48</f>
        <v>100</v>
      </c>
      <c r="J48" s="43">
        <f t="shared" si="0"/>
        <v>0</v>
      </c>
    </row>
    <row r="49" spans="1:10" ht="16.5">
      <c r="A49" s="6" t="s">
        <v>165</v>
      </c>
      <c r="B49" s="31" t="s">
        <v>27</v>
      </c>
      <c r="C49" s="61">
        <v>908</v>
      </c>
      <c r="D49" s="66" t="s">
        <v>28</v>
      </c>
      <c r="E49" s="68"/>
      <c r="F49" s="68"/>
      <c r="G49" s="42">
        <f>G52+G50+G59</f>
        <v>987.4</v>
      </c>
      <c r="H49" s="42">
        <f>H52+H50+H59</f>
        <v>118.7</v>
      </c>
      <c r="I49" s="42">
        <f>I52+I50+I59</f>
        <v>868.7</v>
      </c>
      <c r="J49" s="42">
        <f t="shared" si="0"/>
        <v>12.021470528661132</v>
      </c>
    </row>
    <row r="50" spans="1:10" ht="41.25">
      <c r="A50" s="6"/>
      <c r="B50" s="31" t="s">
        <v>168</v>
      </c>
      <c r="C50" s="65">
        <v>908</v>
      </c>
      <c r="D50" s="62" t="s">
        <v>28</v>
      </c>
      <c r="E50" s="62" t="s">
        <v>169</v>
      </c>
      <c r="F50" s="68"/>
      <c r="G50" s="42">
        <f>G51</f>
        <v>63.5</v>
      </c>
      <c r="H50" s="42">
        <f>H51</f>
        <v>41.3</v>
      </c>
      <c r="I50" s="42">
        <f>I51</f>
        <v>22.200000000000003</v>
      </c>
      <c r="J50" s="42">
        <f t="shared" si="0"/>
        <v>65.03937007874015</v>
      </c>
    </row>
    <row r="51" spans="1:10" ht="27">
      <c r="A51" s="6"/>
      <c r="B51" s="35" t="s">
        <v>235</v>
      </c>
      <c r="C51" s="65">
        <v>908</v>
      </c>
      <c r="D51" s="62" t="s">
        <v>28</v>
      </c>
      <c r="E51" s="62" t="s">
        <v>169</v>
      </c>
      <c r="F51" s="64" t="s">
        <v>91</v>
      </c>
      <c r="G51" s="43">
        <v>63.5</v>
      </c>
      <c r="H51" s="43">
        <v>41.3</v>
      </c>
      <c r="I51" s="43">
        <f>G51-H51</f>
        <v>22.200000000000003</v>
      </c>
      <c r="J51" s="43">
        <f t="shared" si="0"/>
        <v>65.03937007874015</v>
      </c>
    </row>
    <row r="52" spans="1:10" ht="27">
      <c r="A52" s="6"/>
      <c r="B52" s="31" t="s">
        <v>158</v>
      </c>
      <c r="C52" s="61">
        <v>908</v>
      </c>
      <c r="D52" s="66" t="s">
        <v>28</v>
      </c>
      <c r="E52" s="66" t="s">
        <v>182</v>
      </c>
      <c r="F52" s="68"/>
      <c r="G52" s="42">
        <f>G53+G55+G57</f>
        <v>898.9</v>
      </c>
      <c r="H52" s="42">
        <f>H53+H55+H57</f>
        <v>77.4</v>
      </c>
      <c r="I52" s="42">
        <f>I53+I55+I57</f>
        <v>821.5</v>
      </c>
      <c r="J52" s="42">
        <f t="shared" si="0"/>
        <v>8.610523973745691</v>
      </c>
    </row>
    <row r="53" spans="1:10" ht="69">
      <c r="A53" s="7"/>
      <c r="B53" s="31" t="s">
        <v>29</v>
      </c>
      <c r="C53" s="61">
        <v>908</v>
      </c>
      <c r="D53" s="66" t="s">
        <v>28</v>
      </c>
      <c r="E53" s="66" t="s">
        <v>30</v>
      </c>
      <c r="F53" s="67"/>
      <c r="G53" s="42">
        <f>G54</f>
        <v>523.9</v>
      </c>
      <c r="H53" s="42">
        <f>H54</f>
        <v>77.4</v>
      </c>
      <c r="I53" s="42">
        <f>I54</f>
        <v>446.5</v>
      </c>
      <c r="J53" s="42">
        <f t="shared" si="0"/>
        <v>14.773811796144305</v>
      </c>
    </row>
    <row r="54" spans="1:10" ht="27">
      <c r="A54" s="7"/>
      <c r="B54" s="35" t="s">
        <v>98</v>
      </c>
      <c r="C54" s="65">
        <v>908</v>
      </c>
      <c r="D54" s="64" t="s">
        <v>28</v>
      </c>
      <c r="E54" s="62" t="s">
        <v>30</v>
      </c>
      <c r="F54" s="64" t="s">
        <v>97</v>
      </c>
      <c r="G54" s="43">
        <v>523.9</v>
      </c>
      <c r="H54" s="43">
        <v>77.4</v>
      </c>
      <c r="I54" s="43">
        <f>G54-H54</f>
        <v>446.5</v>
      </c>
      <c r="J54" s="43">
        <f t="shared" si="0"/>
        <v>14.773811796144305</v>
      </c>
    </row>
    <row r="55" spans="1:10" ht="16.5">
      <c r="A55" s="7"/>
      <c r="B55" s="31" t="s">
        <v>117</v>
      </c>
      <c r="C55" s="65">
        <v>908</v>
      </c>
      <c r="D55" s="64" t="s">
        <v>28</v>
      </c>
      <c r="E55" s="62" t="s">
        <v>99</v>
      </c>
      <c r="F55" s="64"/>
      <c r="G55" s="42">
        <f>G56</f>
        <v>350</v>
      </c>
      <c r="H55" s="42">
        <f>H56</f>
        <v>0</v>
      </c>
      <c r="I55" s="42">
        <f>I56</f>
        <v>350</v>
      </c>
      <c r="J55" s="42">
        <f t="shared" si="0"/>
        <v>0</v>
      </c>
    </row>
    <row r="56" spans="1:10" ht="27">
      <c r="A56" s="7"/>
      <c r="B56" s="35" t="s">
        <v>235</v>
      </c>
      <c r="C56" s="65">
        <v>908</v>
      </c>
      <c r="D56" s="64" t="s">
        <v>28</v>
      </c>
      <c r="E56" s="62" t="s">
        <v>99</v>
      </c>
      <c r="F56" s="64" t="s">
        <v>91</v>
      </c>
      <c r="G56" s="43">
        <v>350</v>
      </c>
      <c r="H56" s="43">
        <v>0</v>
      </c>
      <c r="I56" s="43">
        <f>G56-H56</f>
        <v>350</v>
      </c>
      <c r="J56" s="43">
        <f t="shared" si="0"/>
        <v>0</v>
      </c>
    </row>
    <row r="57" spans="1:10" ht="69">
      <c r="A57" s="7"/>
      <c r="B57" s="31" t="s">
        <v>196</v>
      </c>
      <c r="C57" s="61">
        <v>908</v>
      </c>
      <c r="D57" s="63" t="s">
        <v>28</v>
      </c>
      <c r="E57" s="66" t="s">
        <v>197</v>
      </c>
      <c r="F57" s="64"/>
      <c r="G57" s="42">
        <f>G58</f>
        <v>25</v>
      </c>
      <c r="H57" s="42">
        <f>H58</f>
        <v>0</v>
      </c>
      <c r="I57" s="42">
        <f>I58</f>
        <v>25</v>
      </c>
      <c r="J57" s="42">
        <f t="shared" si="0"/>
        <v>0</v>
      </c>
    </row>
    <row r="58" spans="1:10" ht="27">
      <c r="A58" s="7"/>
      <c r="B58" s="35" t="s">
        <v>235</v>
      </c>
      <c r="C58" s="65">
        <v>908</v>
      </c>
      <c r="D58" s="64" t="s">
        <v>28</v>
      </c>
      <c r="E58" s="62" t="s">
        <v>197</v>
      </c>
      <c r="F58" s="64" t="s">
        <v>91</v>
      </c>
      <c r="G58" s="43">
        <v>25</v>
      </c>
      <c r="H58" s="43">
        <v>0</v>
      </c>
      <c r="I58" s="43">
        <f>G58-H58</f>
        <v>25</v>
      </c>
      <c r="J58" s="43">
        <f t="shared" si="0"/>
        <v>0</v>
      </c>
    </row>
    <row r="59" spans="1:10" ht="27">
      <c r="A59" s="7"/>
      <c r="B59" s="31" t="s">
        <v>170</v>
      </c>
      <c r="C59" s="61">
        <v>908</v>
      </c>
      <c r="D59" s="63" t="s">
        <v>28</v>
      </c>
      <c r="E59" s="66" t="s">
        <v>171</v>
      </c>
      <c r="F59" s="63"/>
      <c r="G59" s="42">
        <f>G60</f>
        <v>25</v>
      </c>
      <c r="H59" s="42">
        <f>H60</f>
        <v>0</v>
      </c>
      <c r="I59" s="42">
        <f>I60</f>
        <v>25</v>
      </c>
      <c r="J59" s="42">
        <f t="shared" si="0"/>
        <v>0</v>
      </c>
    </row>
    <row r="60" spans="1:10" ht="27">
      <c r="A60" s="7"/>
      <c r="B60" s="35" t="s">
        <v>160</v>
      </c>
      <c r="C60" s="65">
        <v>908</v>
      </c>
      <c r="D60" s="64" t="s">
        <v>28</v>
      </c>
      <c r="E60" s="62" t="s">
        <v>171</v>
      </c>
      <c r="F60" s="64" t="s">
        <v>91</v>
      </c>
      <c r="G60" s="43">
        <v>25</v>
      </c>
      <c r="H60" s="43">
        <v>0</v>
      </c>
      <c r="I60" s="43">
        <f>G60-H60</f>
        <v>25</v>
      </c>
      <c r="J60" s="43">
        <f t="shared" si="0"/>
        <v>0</v>
      </c>
    </row>
    <row r="61" spans="1:10" s="3" customFormat="1" ht="27">
      <c r="A61" s="6" t="s">
        <v>37</v>
      </c>
      <c r="B61" s="31" t="s">
        <v>32</v>
      </c>
      <c r="C61" s="61">
        <v>908</v>
      </c>
      <c r="D61" s="66" t="s">
        <v>33</v>
      </c>
      <c r="E61" s="67"/>
      <c r="F61" s="67"/>
      <c r="G61" s="42">
        <f aca="true" t="shared" si="4" ref="G61:I63">G62</f>
        <v>87.9</v>
      </c>
      <c r="H61" s="42">
        <f t="shared" si="4"/>
        <v>0</v>
      </c>
      <c r="I61" s="42">
        <f t="shared" si="4"/>
        <v>87.9</v>
      </c>
      <c r="J61" s="42">
        <f t="shared" si="0"/>
        <v>0</v>
      </c>
    </row>
    <row r="62" spans="1:10" ht="41.25">
      <c r="A62" s="6" t="s">
        <v>40</v>
      </c>
      <c r="B62" s="31" t="s">
        <v>35</v>
      </c>
      <c r="C62" s="61">
        <v>908</v>
      </c>
      <c r="D62" s="66" t="s">
        <v>36</v>
      </c>
      <c r="E62" s="67"/>
      <c r="F62" s="67"/>
      <c r="G62" s="42">
        <f t="shared" si="4"/>
        <v>87.9</v>
      </c>
      <c r="H62" s="42">
        <f t="shared" si="4"/>
        <v>0</v>
      </c>
      <c r="I62" s="42">
        <f t="shared" si="4"/>
        <v>87.9</v>
      </c>
      <c r="J62" s="42">
        <f t="shared" si="0"/>
        <v>0</v>
      </c>
    </row>
    <row r="63" spans="1:10" ht="69">
      <c r="A63" s="7"/>
      <c r="B63" s="35" t="s">
        <v>101</v>
      </c>
      <c r="C63" s="65">
        <v>908</v>
      </c>
      <c r="D63" s="64" t="s">
        <v>36</v>
      </c>
      <c r="E63" s="64" t="s">
        <v>135</v>
      </c>
      <c r="F63" s="64"/>
      <c r="G63" s="43">
        <f t="shared" si="4"/>
        <v>87.9</v>
      </c>
      <c r="H63" s="43">
        <f t="shared" si="4"/>
        <v>0</v>
      </c>
      <c r="I63" s="43">
        <f t="shared" si="4"/>
        <v>87.9</v>
      </c>
      <c r="J63" s="43">
        <f t="shared" si="0"/>
        <v>0</v>
      </c>
    </row>
    <row r="64" spans="1:10" ht="27">
      <c r="A64" s="7"/>
      <c r="B64" s="35" t="s">
        <v>235</v>
      </c>
      <c r="C64" s="65">
        <v>908</v>
      </c>
      <c r="D64" s="64" t="s">
        <v>36</v>
      </c>
      <c r="E64" s="64" t="s">
        <v>135</v>
      </c>
      <c r="F64" s="64" t="s">
        <v>91</v>
      </c>
      <c r="G64" s="43">
        <v>87.9</v>
      </c>
      <c r="H64" s="43">
        <v>0</v>
      </c>
      <c r="I64" s="43">
        <f>G64-H64</f>
        <v>87.9</v>
      </c>
      <c r="J64" s="43">
        <f t="shared" si="0"/>
        <v>0</v>
      </c>
    </row>
    <row r="65" spans="1:10" ht="16.5">
      <c r="A65" s="6" t="s">
        <v>56</v>
      </c>
      <c r="B65" s="31" t="s">
        <v>88</v>
      </c>
      <c r="C65" s="61">
        <v>908</v>
      </c>
      <c r="D65" s="63" t="s">
        <v>85</v>
      </c>
      <c r="E65" s="63"/>
      <c r="F65" s="63"/>
      <c r="G65" s="42">
        <f aca="true" t="shared" si="5" ref="G65:I66">G66</f>
        <v>251.3</v>
      </c>
      <c r="H65" s="42">
        <f t="shared" si="5"/>
        <v>0</v>
      </c>
      <c r="I65" s="42">
        <f t="shared" si="5"/>
        <v>251.3</v>
      </c>
      <c r="J65" s="42">
        <f t="shared" si="0"/>
        <v>0</v>
      </c>
    </row>
    <row r="66" spans="1:10" ht="16.5">
      <c r="A66" s="6" t="s">
        <v>59</v>
      </c>
      <c r="B66" s="31" t="s">
        <v>89</v>
      </c>
      <c r="C66" s="61">
        <v>908</v>
      </c>
      <c r="D66" s="63" t="s">
        <v>86</v>
      </c>
      <c r="E66" s="63"/>
      <c r="F66" s="63"/>
      <c r="G66" s="42">
        <f t="shared" si="5"/>
        <v>251.3</v>
      </c>
      <c r="H66" s="42">
        <f t="shared" si="5"/>
        <v>0</v>
      </c>
      <c r="I66" s="42">
        <f t="shared" si="5"/>
        <v>251.3</v>
      </c>
      <c r="J66" s="42">
        <f t="shared" si="0"/>
        <v>0</v>
      </c>
    </row>
    <row r="67" spans="1:10" ht="27">
      <c r="A67" s="7"/>
      <c r="B67" s="31" t="s">
        <v>141</v>
      </c>
      <c r="C67" s="61">
        <v>908</v>
      </c>
      <c r="D67" s="63" t="s">
        <v>86</v>
      </c>
      <c r="E67" s="63" t="s">
        <v>142</v>
      </c>
      <c r="F67" s="63"/>
      <c r="G67" s="42">
        <f>G68+G70</f>
        <v>251.3</v>
      </c>
      <c r="H67" s="42">
        <f>H68+H70</f>
        <v>0</v>
      </c>
      <c r="I67" s="42">
        <f>I68+I70</f>
        <v>251.3</v>
      </c>
      <c r="J67" s="42">
        <f t="shared" si="0"/>
        <v>0</v>
      </c>
    </row>
    <row r="68" spans="1:10" ht="16.5">
      <c r="A68" s="7"/>
      <c r="B68" s="37" t="s">
        <v>124</v>
      </c>
      <c r="C68" s="61">
        <v>908</v>
      </c>
      <c r="D68" s="69" t="s">
        <v>86</v>
      </c>
      <c r="E68" s="63" t="s">
        <v>87</v>
      </c>
      <c r="F68" s="70"/>
      <c r="G68" s="42">
        <f>G69</f>
        <v>53.4</v>
      </c>
      <c r="H68" s="42">
        <f>H69</f>
        <v>0</v>
      </c>
      <c r="I68" s="42">
        <f>I69</f>
        <v>53.4</v>
      </c>
      <c r="J68" s="42">
        <f t="shared" si="0"/>
        <v>0</v>
      </c>
    </row>
    <row r="69" spans="1:10" ht="41.25">
      <c r="A69" s="7"/>
      <c r="B69" s="38" t="s">
        <v>125</v>
      </c>
      <c r="C69" s="65">
        <v>908</v>
      </c>
      <c r="D69" s="71" t="s">
        <v>86</v>
      </c>
      <c r="E69" s="64" t="s">
        <v>87</v>
      </c>
      <c r="F69" s="72" t="s">
        <v>102</v>
      </c>
      <c r="G69" s="43">
        <v>53.4</v>
      </c>
      <c r="H69" s="43">
        <v>0</v>
      </c>
      <c r="I69" s="43">
        <f>G69-H69</f>
        <v>53.4</v>
      </c>
      <c r="J69" s="42">
        <f t="shared" si="0"/>
        <v>0</v>
      </c>
    </row>
    <row r="70" spans="1:10" ht="27">
      <c r="A70" s="7"/>
      <c r="B70" s="37" t="s">
        <v>154</v>
      </c>
      <c r="C70" s="61">
        <v>908</v>
      </c>
      <c r="D70" s="69" t="s">
        <v>86</v>
      </c>
      <c r="E70" s="63" t="s">
        <v>126</v>
      </c>
      <c r="F70" s="70"/>
      <c r="G70" s="42">
        <f>G71</f>
        <v>197.9</v>
      </c>
      <c r="H70" s="42">
        <f>H71</f>
        <v>0</v>
      </c>
      <c r="I70" s="42">
        <f>I71</f>
        <v>197.9</v>
      </c>
      <c r="J70" s="42">
        <f t="shared" si="0"/>
        <v>0</v>
      </c>
    </row>
    <row r="71" spans="1:10" ht="41.25">
      <c r="A71" s="7"/>
      <c r="B71" s="38" t="s">
        <v>125</v>
      </c>
      <c r="C71" s="65">
        <v>908</v>
      </c>
      <c r="D71" s="71" t="s">
        <v>86</v>
      </c>
      <c r="E71" s="64" t="s">
        <v>126</v>
      </c>
      <c r="F71" s="72" t="s">
        <v>102</v>
      </c>
      <c r="G71" s="43">
        <v>197.9</v>
      </c>
      <c r="H71" s="43">
        <v>0</v>
      </c>
      <c r="I71" s="43">
        <f>G71-H71</f>
        <v>197.9</v>
      </c>
      <c r="J71" s="42">
        <f t="shared" si="0"/>
        <v>0</v>
      </c>
    </row>
    <row r="72" spans="1:10" ht="16.5">
      <c r="A72" s="6" t="s">
        <v>64</v>
      </c>
      <c r="B72" s="31" t="s">
        <v>38</v>
      </c>
      <c r="C72" s="61">
        <v>908</v>
      </c>
      <c r="D72" s="63" t="s">
        <v>39</v>
      </c>
      <c r="E72" s="63"/>
      <c r="F72" s="63"/>
      <c r="G72" s="42">
        <f>G73+G98</f>
        <v>23680</v>
      </c>
      <c r="H72" s="42">
        <f>H73+H98</f>
        <v>971.3</v>
      </c>
      <c r="I72" s="42">
        <f>I73+I98</f>
        <v>22708.699999999997</v>
      </c>
      <c r="J72" s="42">
        <f t="shared" si="0"/>
        <v>4.101773648648648</v>
      </c>
    </row>
    <row r="73" spans="1:10" ht="16.5">
      <c r="A73" s="6" t="s">
        <v>183</v>
      </c>
      <c r="B73" s="31" t="s">
        <v>41</v>
      </c>
      <c r="C73" s="61">
        <v>908</v>
      </c>
      <c r="D73" s="66" t="s">
        <v>42</v>
      </c>
      <c r="E73" s="66" t="s">
        <v>155</v>
      </c>
      <c r="F73" s="67"/>
      <c r="G73" s="42">
        <f>G74+G81+G84+G93</f>
        <v>20008.6</v>
      </c>
      <c r="H73" s="42">
        <f>H74+H81+H84+H93</f>
        <v>224.9</v>
      </c>
      <c r="I73" s="42">
        <f>I74+I81+I84+I93</f>
        <v>19783.699999999997</v>
      </c>
      <c r="J73" s="42">
        <f t="shared" si="0"/>
        <v>1.1240166728306829</v>
      </c>
    </row>
    <row r="74" spans="1:10" ht="27">
      <c r="A74" s="6" t="s">
        <v>184</v>
      </c>
      <c r="B74" s="31" t="s">
        <v>136</v>
      </c>
      <c r="C74" s="61">
        <v>908</v>
      </c>
      <c r="D74" s="66" t="s">
        <v>42</v>
      </c>
      <c r="E74" s="66" t="s">
        <v>43</v>
      </c>
      <c r="F74" s="67"/>
      <c r="G74" s="44">
        <f>G75+G77+G79</f>
        <v>8817.199999999999</v>
      </c>
      <c r="H74" s="44">
        <f>H75+H77+H79</f>
        <v>0</v>
      </c>
      <c r="I74" s="44">
        <f>I75+I77+I79</f>
        <v>8817.199999999999</v>
      </c>
      <c r="J74" s="42">
        <f aca="true" t="shared" si="6" ref="J74:J139">H74/G74*100</f>
        <v>0</v>
      </c>
    </row>
    <row r="75" spans="1:10" ht="41.25">
      <c r="A75" s="7"/>
      <c r="B75" s="31" t="s">
        <v>137</v>
      </c>
      <c r="C75" s="61">
        <v>908</v>
      </c>
      <c r="D75" s="66" t="s">
        <v>42</v>
      </c>
      <c r="E75" s="66" t="s">
        <v>44</v>
      </c>
      <c r="F75" s="67"/>
      <c r="G75" s="42">
        <f>G76</f>
        <v>7243.2</v>
      </c>
      <c r="H75" s="42">
        <f>H76</f>
        <v>0</v>
      </c>
      <c r="I75" s="42">
        <f>I76</f>
        <v>7243.2</v>
      </c>
      <c r="J75" s="42">
        <f t="shared" si="6"/>
        <v>0</v>
      </c>
    </row>
    <row r="76" spans="1:10" ht="27">
      <c r="A76" s="7"/>
      <c r="B76" s="35" t="s">
        <v>235</v>
      </c>
      <c r="C76" s="65">
        <v>908</v>
      </c>
      <c r="D76" s="62" t="s">
        <v>42</v>
      </c>
      <c r="E76" s="62" t="s">
        <v>44</v>
      </c>
      <c r="F76" s="62" t="s">
        <v>91</v>
      </c>
      <c r="G76" s="43">
        <v>7243.2</v>
      </c>
      <c r="H76" s="43">
        <v>0</v>
      </c>
      <c r="I76" s="43">
        <f>G76-H76</f>
        <v>7243.2</v>
      </c>
      <c r="J76" s="43">
        <f t="shared" si="6"/>
        <v>0</v>
      </c>
    </row>
    <row r="77" spans="1:10" ht="16.5">
      <c r="A77" s="7"/>
      <c r="B77" s="56" t="s">
        <v>45</v>
      </c>
      <c r="C77" s="61">
        <v>908</v>
      </c>
      <c r="D77" s="66" t="s">
        <v>42</v>
      </c>
      <c r="E77" s="66" t="s">
        <v>46</v>
      </c>
      <c r="F77" s="67"/>
      <c r="G77" s="42">
        <f>G78</f>
        <v>1461.2</v>
      </c>
      <c r="H77" s="42">
        <f>H78</f>
        <v>0</v>
      </c>
      <c r="I77" s="42">
        <f>I78</f>
        <v>1461.2</v>
      </c>
      <c r="J77" s="42">
        <f t="shared" si="6"/>
        <v>0</v>
      </c>
    </row>
    <row r="78" spans="1:10" ht="27">
      <c r="A78" s="7"/>
      <c r="B78" s="35" t="s">
        <v>235</v>
      </c>
      <c r="C78" s="65">
        <v>908</v>
      </c>
      <c r="D78" s="64" t="s">
        <v>42</v>
      </c>
      <c r="E78" s="62" t="s">
        <v>46</v>
      </c>
      <c r="F78" s="64" t="s">
        <v>91</v>
      </c>
      <c r="G78" s="43">
        <v>1461.2</v>
      </c>
      <c r="H78" s="43">
        <v>0</v>
      </c>
      <c r="I78" s="43">
        <f>G78-H78</f>
        <v>1461.2</v>
      </c>
      <c r="J78" s="43">
        <f t="shared" si="6"/>
        <v>0</v>
      </c>
    </row>
    <row r="79" spans="1:10" ht="54.75">
      <c r="A79" s="7"/>
      <c r="B79" s="37" t="s">
        <v>103</v>
      </c>
      <c r="C79" s="61">
        <v>908</v>
      </c>
      <c r="D79" s="63" t="s">
        <v>42</v>
      </c>
      <c r="E79" s="66" t="s">
        <v>47</v>
      </c>
      <c r="F79" s="63"/>
      <c r="G79" s="42">
        <f>G80</f>
        <v>112.8</v>
      </c>
      <c r="H79" s="42">
        <f>H80</f>
        <v>0</v>
      </c>
      <c r="I79" s="42">
        <f>I80</f>
        <v>112.8</v>
      </c>
      <c r="J79" s="42">
        <f t="shared" si="6"/>
        <v>0</v>
      </c>
    </row>
    <row r="80" spans="1:10" ht="27">
      <c r="A80" s="7"/>
      <c r="B80" s="35" t="s">
        <v>235</v>
      </c>
      <c r="C80" s="65">
        <v>908</v>
      </c>
      <c r="D80" s="64" t="s">
        <v>42</v>
      </c>
      <c r="E80" s="62" t="s">
        <v>47</v>
      </c>
      <c r="F80" s="64" t="s">
        <v>91</v>
      </c>
      <c r="G80" s="43">
        <v>112.8</v>
      </c>
      <c r="H80" s="43">
        <v>0</v>
      </c>
      <c r="I80" s="43">
        <f>G80-H80</f>
        <v>112.8</v>
      </c>
      <c r="J80" s="43">
        <f t="shared" si="6"/>
        <v>0</v>
      </c>
    </row>
    <row r="81" spans="1:10" ht="41.25">
      <c r="A81" s="6" t="s">
        <v>185</v>
      </c>
      <c r="B81" s="31" t="s">
        <v>104</v>
      </c>
      <c r="C81" s="61">
        <v>908</v>
      </c>
      <c r="D81" s="66" t="s">
        <v>42</v>
      </c>
      <c r="E81" s="66" t="s">
        <v>48</v>
      </c>
      <c r="F81" s="67"/>
      <c r="G81" s="42">
        <f aca="true" t="shared" si="7" ref="G81:I82">G82</f>
        <v>30</v>
      </c>
      <c r="H81" s="42">
        <f t="shared" si="7"/>
        <v>0</v>
      </c>
      <c r="I81" s="42">
        <f t="shared" si="7"/>
        <v>30</v>
      </c>
      <c r="J81" s="42">
        <f t="shared" si="6"/>
        <v>0</v>
      </c>
    </row>
    <row r="82" spans="1:10" ht="27">
      <c r="A82" s="7"/>
      <c r="B82" s="38" t="s">
        <v>127</v>
      </c>
      <c r="C82" s="65">
        <v>908</v>
      </c>
      <c r="D82" s="72" t="s">
        <v>42</v>
      </c>
      <c r="E82" s="64" t="s">
        <v>49</v>
      </c>
      <c r="F82" s="73"/>
      <c r="G82" s="43">
        <f t="shared" si="7"/>
        <v>30</v>
      </c>
      <c r="H82" s="43">
        <f t="shared" si="7"/>
        <v>0</v>
      </c>
      <c r="I82" s="43">
        <f t="shared" si="7"/>
        <v>30</v>
      </c>
      <c r="J82" s="43">
        <f t="shared" si="6"/>
        <v>0</v>
      </c>
    </row>
    <row r="83" spans="1:10" ht="27">
      <c r="A83" s="7"/>
      <c r="B83" s="35" t="s">
        <v>235</v>
      </c>
      <c r="C83" s="65">
        <v>908</v>
      </c>
      <c r="D83" s="72" t="s">
        <v>42</v>
      </c>
      <c r="E83" s="64" t="s">
        <v>49</v>
      </c>
      <c r="F83" s="72" t="s">
        <v>91</v>
      </c>
      <c r="G83" s="43">
        <v>30</v>
      </c>
      <c r="H83" s="43">
        <v>0</v>
      </c>
      <c r="I83" s="43">
        <f>G83-H83</f>
        <v>30</v>
      </c>
      <c r="J83" s="43">
        <f t="shared" si="6"/>
        <v>0</v>
      </c>
    </row>
    <row r="84" spans="1:10" ht="27" customHeight="1">
      <c r="A84" s="6" t="s">
        <v>186</v>
      </c>
      <c r="B84" s="31" t="s">
        <v>50</v>
      </c>
      <c r="C84" s="61">
        <v>908</v>
      </c>
      <c r="D84" s="66" t="s">
        <v>42</v>
      </c>
      <c r="E84" s="66" t="s">
        <v>51</v>
      </c>
      <c r="F84" s="67"/>
      <c r="G84" s="42">
        <f>G85+G89+G87+G91</f>
        <v>5519.9</v>
      </c>
      <c r="H84" s="42">
        <f>H85+H89+H87+H91</f>
        <v>224.9</v>
      </c>
      <c r="I84" s="42">
        <f>I85+I89+I87+I91</f>
        <v>5295</v>
      </c>
      <c r="J84" s="42">
        <f t="shared" si="6"/>
        <v>4.074349172992265</v>
      </c>
    </row>
    <row r="85" spans="1:10" ht="27">
      <c r="A85" s="7"/>
      <c r="B85" s="31" t="s">
        <v>105</v>
      </c>
      <c r="C85" s="61">
        <v>908</v>
      </c>
      <c r="D85" s="66" t="s">
        <v>42</v>
      </c>
      <c r="E85" s="66" t="s">
        <v>52</v>
      </c>
      <c r="F85" s="67"/>
      <c r="G85" s="42">
        <f>G86</f>
        <v>2377.6</v>
      </c>
      <c r="H85" s="42">
        <f>H86</f>
        <v>0</v>
      </c>
      <c r="I85" s="42">
        <f>I86</f>
        <v>2377.6</v>
      </c>
      <c r="J85" s="42">
        <f t="shared" si="6"/>
        <v>0</v>
      </c>
    </row>
    <row r="86" spans="1:10" ht="27">
      <c r="A86" s="7"/>
      <c r="B86" s="35" t="s">
        <v>235</v>
      </c>
      <c r="C86" s="65">
        <v>908</v>
      </c>
      <c r="D86" s="64" t="s">
        <v>42</v>
      </c>
      <c r="E86" s="64" t="s">
        <v>52</v>
      </c>
      <c r="F86" s="64" t="s">
        <v>91</v>
      </c>
      <c r="G86" s="43">
        <v>2377.6</v>
      </c>
      <c r="H86" s="43">
        <v>0</v>
      </c>
      <c r="I86" s="43">
        <f>G86-H86</f>
        <v>2377.6</v>
      </c>
      <c r="J86" s="42">
        <f t="shared" si="6"/>
        <v>0</v>
      </c>
    </row>
    <row r="87" spans="1:10" ht="20.25" customHeight="1">
      <c r="A87" s="7"/>
      <c r="B87" s="56" t="s">
        <v>106</v>
      </c>
      <c r="C87" s="61">
        <v>908</v>
      </c>
      <c r="D87" s="63" t="s">
        <v>42</v>
      </c>
      <c r="E87" s="63" t="s">
        <v>53</v>
      </c>
      <c r="F87" s="63"/>
      <c r="G87" s="42">
        <f>G88</f>
        <v>352.3</v>
      </c>
      <c r="H87" s="42">
        <f>H88</f>
        <v>0</v>
      </c>
      <c r="I87" s="42">
        <f>I88</f>
        <v>352.3</v>
      </c>
      <c r="J87" s="42">
        <f t="shared" si="6"/>
        <v>0</v>
      </c>
    </row>
    <row r="88" spans="1:10" ht="27">
      <c r="A88" s="7"/>
      <c r="B88" s="35" t="s">
        <v>235</v>
      </c>
      <c r="C88" s="65">
        <v>908</v>
      </c>
      <c r="D88" s="64" t="s">
        <v>42</v>
      </c>
      <c r="E88" s="64" t="s">
        <v>53</v>
      </c>
      <c r="F88" s="64" t="s">
        <v>91</v>
      </c>
      <c r="G88" s="43">
        <v>352.3</v>
      </c>
      <c r="H88" s="43">
        <v>0</v>
      </c>
      <c r="I88" s="43">
        <f>G88-H88</f>
        <v>352.3</v>
      </c>
      <c r="J88" s="43">
        <f t="shared" si="6"/>
        <v>0</v>
      </c>
    </row>
    <row r="89" spans="1:10" ht="54.75">
      <c r="A89" s="7"/>
      <c r="B89" s="31" t="s">
        <v>108</v>
      </c>
      <c r="C89" s="61">
        <v>908</v>
      </c>
      <c r="D89" s="66" t="s">
        <v>42</v>
      </c>
      <c r="E89" s="66" t="s">
        <v>107</v>
      </c>
      <c r="F89" s="67"/>
      <c r="G89" s="42">
        <f>G90</f>
        <v>2562.8</v>
      </c>
      <c r="H89" s="42">
        <f>H90</f>
        <v>0</v>
      </c>
      <c r="I89" s="42">
        <f>I90</f>
        <v>2562.8</v>
      </c>
      <c r="J89" s="42">
        <f t="shared" si="6"/>
        <v>0</v>
      </c>
    </row>
    <row r="90" spans="1:10" ht="27">
      <c r="A90" s="7"/>
      <c r="B90" s="35" t="s">
        <v>235</v>
      </c>
      <c r="C90" s="65">
        <v>908</v>
      </c>
      <c r="D90" s="64" t="s">
        <v>42</v>
      </c>
      <c r="E90" s="64" t="s">
        <v>107</v>
      </c>
      <c r="F90" s="64" t="s">
        <v>91</v>
      </c>
      <c r="G90" s="43">
        <v>2562.8</v>
      </c>
      <c r="H90" s="43">
        <v>0</v>
      </c>
      <c r="I90" s="43">
        <f>G90-H90</f>
        <v>2562.8</v>
      </c>
      <c r="J90" s="42">
        <f t="shared" si="6"/>
        <v>0</v>
      </c>
    </row>
    <row r="91" spans="1:10" ht="45" customHeight="1">
      <c r="A91" s="7"/>
      <c r="B91" s="31" t="s">
        <v>210</v>
      </c>
      <c r="C91" s="61">
        <v>908</v>
      </c>
      <c r="D91" s="63" t="s">
        <v>42</v>
      </c>
      <c r="E91" s="63" t="s">
        <v>211</v>
      </c>
      <c r="F91" s="63"/>
      <c r="G91" s="42">
        <f>G92</f>
        <v>227.2</v>
      </c>
      <c r="H91" s="42">
        <f>H92</f>
        <v>224.9</v>
      </c>
      <c r="I91" s="42">
        <f>I92</f>
        <v>2.299999999999983</v>
      </c>
      <c r="J91" s="42">
        <f t="shared" si="6"/>
        <v>98.98767605633803</v>
      </c>
    </row>
    <row r="92" spans="1:10" ht="27">
      <c r="A92" s="7"/>
      <c r="B92" s="35" t="s">
        <v>235</v>
      </c>
      <c r="C92" s="65">
        <v>908</v>
      </c>
      <c r="D92" s="64" t="s">
        <v>42</v>
      </c>
      <c r="E92" s="64" t="s">
        <v>211</v>
      </c>
      <c r="F92" s="64" t="s">
        <v>91</v>
      </c>
      <c r="G92" s="43">
        <v>227.2</v>
      </c>
      <c r="H92" s="43">
        <v>224.9</v>
      </c>
      <c r="I92" s="43">
        <f>G92-H92</f>
        <v>2.299999999999983</v>
      </c>
      <c r="J92" s="42">
        <f t="shared" si="6"/>
        <v>98.98767605633803</v>
      </c>
    </row>
    <row r="93" spans="1:10" ht="16.5">
      <c r="A93" s="6" t="s">
        <v>187</v>
      </c>
      <c r="B93" s="31" t="s">
        <v>109</v>
      </c>
      <c r="C93" s="61">
        <v>908</v>
      </c>
      <c r="D93" s="63" t="s">
        <v>42</v>
      </c>
      <c r="E93" s="63" t="s">
        <v>54</v>
      </c>
      <c r="F93" s="63"/>
      <c r="G93" s="42">
        <f>G94+G96</f>
        <v>5641.5</v>
      </c>
      <c r="H93" s="42">
        <f>H94+H96</f>
        <v>0</v>
      </c>
      <c r="I93" s="42">
        <f>I94+I96</f>
        <v>5641.5</v>
      </c>
      <c r="J93" s="42">
        <f t="shared" si="6"/>
        <v>0</v>
      </c>
    </row>
    <row r="94" spans="1:10" ht="27">
      <c r="A94" s="7"/>
      <c r="B94" s="31" t="s">
        <v>110</v>
      </c>
      <c r="C94" s="61">
        <v>908</v>
      </c>
      <c r="D94" s="63" t="s">
        <v>42</v>
      </c>
      <c r="E94" s="63" t="s">
        <v>55</v>
      </c>
      <c r="F94" s="63"/>
      <c r="G94" s="42">
        <f>G95</f>
        <v>5541.5</v>
      </c>
      <c r="H94" s="42">
        <f>H95</f>
        <v>0</v>
      </c>
      <c r="I94" s="42">
        <f>I95</f>
        <v>5541.5</v>
      </c>
      <c r="J94" s="42">
        <f t="shared" si="6"/>
        <v>0</v>
      </c>
    </row>
    <row r="95" spans="1:10" ht="27">
      <c r="A95" s="7"/>
      <c r="B95" s="35" t="s">
        <v>235</v>
      </c>
      <c r="C95" s="65">
        <v>908</v>
      </c>
      <c r="D95" s="64" t="s">
        <v>42</v>
      </c>
      <c r="E95" s="64" t="s">
        <v>55</v>
      </c>
      <c r="F95" s="64" t="s">
        <v>91</v>
      </c>
      <c r="G95" s="43">
        <v>5541.5</v>
      </c>
      <c r="H95" s="43">
        <v>0</v>
      </c>
      <c r="I95" s="43">
        <f>G95-H95</f>
        <v>5541.5</v>
      </c>
      <c r="J95" s="43">
        <f t="shared" si="6"/>
        <v>0</v>
      </c>
    </row>
    <row r="96" spans="1:10" ht="25.5" customHeight="1">
      <c r="A96" s="7"/>
      <c r="B96" s="57" t="s">
        <v>128</v>
      </c>
      <c r="C96" s="61">
        <v>908</v>
      </c>
      <c r="D96" s="74" t="s">
        <v>42</v>
      </c>
      <c r="E96" s="63" t="s">
        <v>174</v>
      </c>
      <c r="F96" s="70"/>
      <c r="G96" s="42">
        <f>G97</f>
        <v>100</v>
      </c>
      <c r="H96" s="42">
        <f>H97</f>
        <v>0</v>
      </c>
      <c r="I96" s="42">
        <f>I97</f>
        <v>100</v>
      </c>
      <c r="J96" s="42">
        <f t="shared" si="6"/>
        <v>0</v>
      </c>
    </row>
    <row r="97" spans="1:10" ht="27">
      <c r="A97" s="7"/>
      <c r="B97" s="35" t="s">
        <v>235</v>
      </c>
      <c r="C97" s="65">
        <v>908</v>
      </c>
      <c r="D97" s="72" t="s">
        <v>42</v>
      </c>
      <c r="E97" s="64" t="s">
        <v>174</v>
      </c>
      <c r="F97" s="72" t="s">
        <v>91</v>
      </c>
      <c r="G97" s="43">
        <v>100</v>
      </c>
      <c r="H97" s="43">
        <v>0</v>
      </c>
      <c r="I97" s="43">
        <f>G97-H97</f>
        <v>100</v>
      </c>
      <c r="J97" s="43">
        <f t="shared" si="6"/>
        <v>0</v>
      </c>
    </row>
    <row r="98" spans="1:10" ht="27">
      <c r="A98" s="6" t="s">
        <v>202</v>
      </c>
      <c r="B98" s="31" t="s">
        <v>166</v>
      </c>
      <c r="C98" s="61">
        <v>908</v>
      </c>
      <c r="D98" s="74" t="s">
        <v>167</v>
      </c>
      <c r="E98" s="63"/>
      <c r="F98" s="74"/>
      <c r="G98" s="42">
        <f>G99</f>
        <v>3671.4</v>
      </c>
      <c r="H98" s="42">
        <f>H99</f>
        <v>746.4</v>
      </c>
      <c r="I98" s="42">
        <f>I99</f>
        <v>2925</v>
      </c>
      <c r="J98" s="42">
        <f t="shared" si="6"/>
        <v>20.330119300539305</v>
      </c>
    </row>
    <row r="99" spans="1:10" ht="54" customHeight="1">
      <c r="A99" s="6" t="s">
        <v>203</v>
      </c>
      <c r="B99" s="31" t="s">
        <v>172</v>
      </c>
      <c r="C99" s="61">
        <v>908</v>
      </c>
      <c r="D99" s="74" t="s">
        <v>167</v>
      </c>
      <c r="E99" s="63" t="s">
        <v>173</v>
      </c>
      <c r="F99" s="74"/>
      <c r="G99" s="42">
        <f>G100+G101+G104</f>
        <v>3671.4</v>
      </c>
      <c r="H99" s="42">
        <f>H100+H101+H104</f>
        <v>746.4</v>
      </c>
      <c r="I99" s="42">
        <f>I100+I101+I104</f>
        <v>2925</v>
      </c>
      <c r="J99" s="42">
        <f t="shared" si="6"/>
        <v>20.330119300539305</v>
      </c>
    </row>
    <row r="100" spans="1:10" ht="16.5">
      <c r="A100" s="7"/>
      <c r="B100" s="35" t="s">
        <v>143</v>
      </c>
      <c r="C100" s="65">
        <v>908</v>
      </c>
      <c r="D100" s="72" t="s">
        <v>167</v>
      </c>
      <c r="E100" s="64" t="s">
        <v>173</v>
      </c>
      <c r="F100" s="72" t="s">
        <v>199</v>
      </c>
      <c r="G100" s="43">
        <v>3487.3</v>
      </c>
      <c r="H100" s="43">
        <v>731.8</v>
      </c>
      <c r="I100" s="43">
        <f>G100-H100</f>
        <v>2755.5</v>
      </c>
      <c r="J100" s="43">
        <f t="shared" si="6"/>
        <v>20.984715969374584</v>
      </c>
    </row>
    <row r="101" spans="1:10" ht="27">
      <c r="A101" s="7"/>
      <c r="B101" s="35" t="s">
        <v>92</v>
      </c>
      <c r="C101" s="65">
        <v>908</v>
      </c>
      <c r="D101" s="72" t="s">
        <v>167</v>
      </c>
      <c r="E101" s="64" t="s">
        <v>173</v>
      </c>
      <c r="F101" s="64" t="s">
        <v>91</v>
      </c>
      <c r="G101" s="43">
        <f>G102+G103</f>
        <v>180.1</v>
      </c>
      <c r="H101" s="43">
        <f>H102+H103</f>
        <v>14.6</v>
      </c>
      <c r="I101" s="43">
        <f>I102+I103</f>
        <v>165.5</v>
      </c>
      <c r="J101" s="43">
        <f t="shared" si="6"/>
        <v>8.106607440310938</v>
      </c>
    </row>
    <row r="102" spans="1:10" ht="27">
      <c r="A102" s="7"/>
      <c r="B102" s="35" t="s">
        <v>146</v>
      </c>
      <c r="C102" s="65">
        <v>908</v>
      </c>
      <c r="D102" s="72" t="s">
        <v>167</v>
      </c>
      <c r="E102" s="64" t="s">
        <v>173</v>
      </c>
      <c r="F102" s="64" t="s">
        <v>147</v>
      </c>
      <c r="G102" s="43">
        <v>83.3</v>
      </c>
      <c r="H102" s="43">
        <v>4.6</v>
      </c>
      <c r="I102" s="43">
        <f>G102-H102</f>
        <v>78.7</v>
      </c>
      <c r="J102" s="43">
        <f t="shared" si="6"/>
        <v>5.5222088835534215</v>
      </c>
    </row>
    <row r="103" spans="1:10" ht="27">
      <c r="A103" s="7"/>
      <c r="B103" s="35" t="s">
        <v>148</v>
      </c>
      <c r="C103" s="65">
        <v>908</v>
      </c>
      <c r="D103" s="72" t="s">
        <v>167</v>
      </c>
      <c r="E103" s="64" t="s">
        <v>173</v>
      </c>
      <c r="F103" s="72" t="s">
        <v>149</v>
      </c>
      <c r="G103" s="43">
        <v>96.8</v>
      </c>
      <c r="H103" s="43">
        <v>10</v>
      </c>
      <c r="I103" s="43">
        <f>G103-H103</f>
        <v>86.8</v>
      </c>
      <c r="J103" s="43">
        <f t="shared" si="6"/>
        <v>10.330578512396695</v>
      </c>
    </row>
    <row r="104" spans="1:10" ht="16.5">
      <c r="A104" s="7"/>
      <c r="B104" s="35" t="s">
        <v>94</v>
      </c>
      <c r="C104" s="65">
        <v>908</v>
      </c>
      <c r="D104" s="72" t="s">
        <v>167</v>
      </c>
      <c r="E104" s="64" t="s">
        <v>173</v>
      </c>
      <c r="F104" s="72" t="s">
        <v>93</v>
      </c>
      <c r="G104" s="43">
        <f>G105</f>
        <v>4</v>
      </c>
      <c r="H104" s="43">
        <f>H105</f>
        <v>0</v>
      </c>
      <c r="I104" s="43">
        <f>I105</f>
        <v>4</v>
      </c>
      <c r="J104" s="43">
        <f t="shared" si="6"/>
        <v>0</v>
      </c>
    </row>
    <row r="105" spans="1:10" ht="16.5">
      <c r="A105" s="7"/>
      <c r="B105" s="35" t="s">
        <v>151</v>
      </c>
      <c r="C105" s="65">
        <v>908</v>
      </c>
      <c r="D105" s="72" t="s">
        <v>167</v>
      </c>
      <c r="E105" s="64" t="s">
        <v>173</v>
      </c>
      <c r="F105" s="72" t="s">
        <v>153</v>
      </c>
      <c r="G105" s="43">
        <v>4</v>
      </c>
      <c r="H105" s="43">
        <v>0</v>
      </c>
      <c r="I105" s="43">
        <f>G105-H105</f>
        <v>4</v>
      </c>
      <c r="J105" s="43">
        <f t="shared" si="6"/>
        <v>0</v>
      </c>
    </row>
    <row r="106" spans="1:10" ht="16.5">
      <c r="A106" s="6" t="s">
        <v>69</v>
      </c>
      <c r="B106" s="31" t="s">
        <v>57</v>
      </c>
      <c r="C106" s="61">
        <v>908</v>
      </c>
      <c r="D106" s="63" t="s">
        <v>58</v>
      </c>
      <c r="E106" s="63"/>
      <c r="F106" s="63"/>
      <c r="G106" s="42">
        <f>G110+G107</f>
        <v>702.4</v>
      </c>
      <c r="H106" s="42">
        <f>H110+H107</f>
        <v>135</v>
      </c>
      <c r="I106" s="42">
        <f>I110+I107</f>
        <v>567.4</v>
      </c>
      <c r="J106" s="42">
        <f>J110+J107</f>
        <v>25.356874530428254</v>
      </c>
    </row>
    <row r="107" spans="1:10" ht="27">
      <c r="A107" s="6"/>
      <c r="B107" s="31" t="s">
        <v>225</v>
      </c>
      <c r="C107" s="61">
        <v>908</v>
      </c>
      <c r="D107" s="63" t="s">
        <v>226</v>
      </c>
      <c r="E107" s="63"/>
      <c r="F107" s="63"/>
      <c r="G107" s="42">
        <f aca="true" t="shared" si="8" ref="G107:I112">G108</f>
        <v>170</v>
      </c>
      <c r="H107" s="42">
        <f t="shared" si="8"/>
        <v>0</v>
      </c>
      <c r="I107" s="42">
        <f t="shared" si="8"/>
        <v>170</v>
      </c>
      <c r="J107" s="42">
        <f>H107/G107*100</f>
        <v>0</v>
      </c>
    </row>
    <row r="108" spans="1:10" ht="41.25" customHeight="1">
      <c r="A108" s="6"/>
      <c r="B108" s="32" t="s">
        <v>227</v>
      </c>
      <c r="C108" s="61">
        <v>908</v>
      </c>
      <c r="D108" s="63" t="s">
        <v>226</v>
      </c>
      <c r="E108" s="74" t="s">
        <v>228</v>
      </c>
      <c r="F108" s="63"/>
      <c r="G108" s="42">
        <f t="shared" si="8"/>
        <v>170</v>
      </c>
      <c r="H108" s="42">
        <f t="shared" si="8"/>
        <v>0</v>
      </c>
      <c r="I108" s="42">
        <f t="shared" si="8"/>
        <v>170</v>
      </c>
      <c r="J108" s="42">
        <f>H108/G108*100</f>
        <v>0</v>
      </c>
    </row>
    <row r="109" spans="1:10" ht="27">
      <c r="A109" s="6"/>
      <c r="B109" s="35" t="s">
        <v>235</v>
      </c>
      <c r="C109" s="65">
        <v>908</v>
      </c>
      <c r="D109" s="64" t="s">
        <v>226</v>
      </c>
      <c r="E109" s="72" t="s">
        <v>228</v>
      </c>
      <c r="F109" s="64" t="s">
        <v>91</v>
      </c>
      <c r="G109" s="43">
        <v>170</v>
      </c>
      <c r="H109" s="43">
        <v>0</v>
      </c>
      <c r="I109" s="43">
        <f>G109-H109</f>
        <v>170</v>
      </c>
      <c r="J109" s="43">
        <f>H109/G109*100</f>
        <v>0</v>
      </c>
    </row>
    <row r="110" spans="1:10" ht="16.5">
      <c r="A110" s="6" t="s">
        <v>70</v>
      </c>
      <c r="B110" s="31" t="s">
        <v>60</v>
      </c>
      <c r="C110" s="61">
        <v>908</v>
      </c>
      <c r="D110" s="63" t="s">
        <v>61</v>
      </c>
      <c r="E110" s="64"/>
      <c r="F110" s="64"/>
      <c r="G110" s="42">
        <f>G111+G114+G116+G118+G120</f>
        <v>532.4</v>
      </c>
      <c r="H110" s="42">
        <f>H111+H114+H116+H118+H120</f>
        <v>135</v>
      </c>
      <c r="I110" s="42">
        <f>I111+I114+I116+I118+I120</f>
        <v>397.4</v>
      </c>
      <c r="J110" s="42">
        <f t="shared" si="6"/>
        <v>25.356874530428254</v>
      </c>
    </row>
    <row r="111" spans="1:10" ht="18.75" customHeight="1">
      <c r="A111" s="6" t="s">
        <v>73</v>
      </c>
      <c r="B111" s="58" t="s">
        <v>129</v>
      </c>
      <c r="C111" s="61">
        <v>908</v>
      </c>
      <c r="D111" s="74" t="s">
        <v>61</v>
      </c>
      <c r="E111" s="63" t="s">
        <v>130</v>
      </c>
      <c r="F111" s="64"/>
      <c r="G111" s="42">
        <f t="shared" si="8"/>
        <v>160</v>
      </c>
      <c r="H111" s="42">
        <f t="shared" si="8"/>
        <v>70</v>
      </c>
      <c r="I111" s="42">
        <f t="shared" si="8"/>
        <v>90</v>
      </c>
      <c r="J111" s="42">
        <f t="shared" si="6"/>
        <v>43.75</v>
      </c>
    </row>
    <row r="112" spans="1:10" ht="41.25">
      <c r="A112" s="6" t="s">
        <v>204</v>
      </c>
      <c r="B112" s="31" t="s">
        <v>62</v>
      </c>
      <c r="C112" s="61">
        <v>908</v>
      </c>
      <c r="D112" s="66" t="s">
        <v>61</v>
      </c>
      <c r="E112" s="66" t="s">
        <v>63</v>
      </c>
      <c r="F112" s="67"/>
      <c r="G112" s="42">
        <f t="shared" si="8"/>
        <v>160</v>
      </c>
      <c r="H112" s="42">
        <f t="shared" si="8"/>
        <v>70</v>
      </c>
      <c r="I112" s="42">
        <f t="shared" si="8"/>
        <v>90</v>
      </c>
      <c r="J112" s="42">
        <f t="shared" si="6"/>
        <v>43.75</v>
      </c>
    </row>
    <row r="113" spans="1:10" ht="27">
      <c r="A113" s="7"/>
      <c r="B113" s="35" t="s">
        <v>235</v>
      </c>
      <c r="C113" s="65">
        <v>908</v>
      </c>
      <c r="D113" s="62" t="s">
        <v>61</v>
      </c>
      <c r="E113" s="62" t="s">
        <v>63</v>
      </c>
      <c r="F113" s="62" t="s">
        <v>91</v>
      </c>
      <c r="G113" s="43">
        <v>160</v>
      </c>
      <c r="H113" s="43">
        <v>70</v>
      </c>
      <c r="I113" s="43">
        <f>G113-H113</f>
        <v>90</v>
      </c>
      <c r="J113" s="43">
        <f t="shared" si="6"/>
        <v>43.75</v>
      </c>
    </row>
    <row r="114" spans="1:10" ht="39.75" customHeight="1">
      <c r="A114" s="6" t="s">
        <v>205</v>
      </c>
      <c r="B114" s="37" t="s">
        <v>118</v>
      </c>
      <c r="C114" s="61">
        <v>908</v>
      </c>
      <c r="D114" s="74" t="s">
        <v>61</v>
      </c>
      <c r="E114" s="63" t="s">
        <v>111</v>
      </c>
      <c r="F114" s="73"/>
      <c r="G114" s="42">
        <f>G115</f>
        <v>125</v>
      </c>
      <c r="H114" s="42">
        <f>H115</f>
        <v>65</v>
      </c>
      <c r="I114" s="42">
        <f>I115</f>
        <v>60</v>
      </c>
      <c r="J114" s="42">
        <f t="shared" si="6"/>
        <v>52</v>
      </c>
    </row>
    <row r="115" spans="1:10" ht="27">
      <c r="A115" s="7"/>
      <c r="B115" s="35" t="s">
        <v>235</v>
      </c>
      <c r="C115" s="65">
        <v>908</v>
      </c>
      <c r="D115" s="72" t="s">
        <v>61</v>
      </c>
      <c r="E115" s="64" t="s">
        <v>111</v>
      </c>
      <c r="F115" s="72" t="s">
        <v>91</v>
      </c>
      <c r="G115" s="43">
        <v>125</v>
      </c>
      <c r="H115" s="43">
        <v>65</v>
      </c>
      <c r="I115" s="43">
        <f>G115-H115</f>
        <v>60</v>
      </c>
      <c r="J115" s="43">
        <f t="shared" si="6"/>
        <v>52</v>
      </c>
    </row>
    <row r="116" spans="1:10" ht="27">
      <c r="A116" s="6" t="s">
        <v>206</v>
      </c>
      <c r="B116" s="37" t="s">
        <v>119</v>
      </c>
      <c r="C116" s="61">
        <v>908</v>
      </c>
      <c r="D116" s="74" t="s">
        <v>61</v>
      </c>
      <c r="E116" s="63" t="s">
        <v>121</v>
      </c>
      <c r="F116" s="73"/>
      <c r="G116" s="42">
        <f>G117</f>
        <v>64</v>
      </c>
      <c r="H116" s="42">
        <f>H117</f>
        <v>0</v>
      </c>
      <c r="I116" s="42">
        <f>I117</f>
        <v>64</v>
      </c>
      <c r="J116" s="42">
        <f t="shared" si="6"/>
        <v>0</v>
      </c>
    </row>
    <row r="117" spans="1:10" ht="27">
      <c r="A117" s="7"/>
      <c r="B117" s="35" t="s">
        <v>235</v>
      </c>
      <c r="C117" s="65">
        <v>908</v>
      </c>
      <c r="D117" s="72" t="s">
        <v>61</v>
      </c>
      <c r="E117" s="64" t="s">
        <v>121</v>
      </c>
      <c r="F117" s="72" t="s">
        <v>91</v>
      </c>
      <c r="G117" s="43">
        <v>64</v>
      </c>
      <c r="H117" s="43">
        <v>0</v>
      </c>
      <c r="I117" s="43">
        <f>G117-H117</f>
        <v>64</v>
      </c>
      <c r="J117" s="43">
        <f t="shared" si="6"/>
        <v>0</v>
      </c>
    </row>
    <row r="118" spans="1:10" ht="27">
      <c r="A118" s="6" t="s">
        <v>207</v>
      </c>
      <c r="B118" s="37" t="s">
        <v>200</v>
      </c>
      <c r="C118" s="61">
        <v>908</v>
      </c>
      <c r="D118" s="74" t="s">
        <v>61</v>
      </c>
      <c r="E118" s="63" t="s">
        <v>122</v>
      </c>
      <c r="F118" s="73"/>
      <c r="G118" s="42">
        <f>G119</f>
        <v>92.4</v>
      </c>
      <c r="H118" s="42">
        <f>H119</f>
        <v>0</v>
      </c>
      <c r="I118" s="42">
        <f>I119</f>
        <v>92.4</v>
      </c>
      <c r="J118" s="42">
        <f t="shared" si="6"/>
        <v>0</v>
      </c>
    </row>
    <row r="119" spans="1:10" ht="27">
      <c r="A119" s="7"/>
      <c r="B119" s="35" t="s">
        <v>235</v>
      </c>
      <c r="C119" s="65">
        <v>908</v>
      </c>
      <c r="D119" s="72" t="s">
        <v>61</v>
      </c>
      <c r="E119" s="64" t="s">
        <v>122</v>
      </c>
      <c r="F119" s="72" t="s">
        <v>91</v>
      </c>
      <c r="G119" s="43">
        <v>92.4</v>
      </c>
      <c r="H119" s="43">
        <v>0</v>
      </c>
      <c r="I119" s="43">
        <f>G119-H119</f>
        <v>92.4</v>
      </c>
      <c r="J119" s="43">
        <f t="shared" si="6"/>
        <v>0</v>
      </c>
    </row>
    <row r="120" spans="1:10" ht="69">
      <c r="A120" s="6" t="s">
        <v>208</v>
      </c>
      <c r="B120" s="39" t="s">
        <v>120</v>
      </c>
      <c r="C120" s="61">
        <v>908</v>
      </c>
      <c r="D120" s="74" t="s">
        <v>61</v>
      </c>
      <c r="E120" s="63" t="s">
        <v>123</v>
      </c>
      <c r="F120" s="73"/>
      <c r="G120" s="42">
        <f>G121</f>
        <v>91</v>
      </c>
      <c r="H120" s="42">
        <f>H121</f>
        <v>0</v>
      </c>
      <c r="I120" s="42">
        <f>I121</f>
        <v>91</v>
      </c>
      <c r="J120" s="42">
        <f t="shared" si="6"/>
        <v>0</v>
      </c>
    </row>
    <row r="121" spans="1:10" ht="27">
      <c r="A121" s="7"/>
      <c r="B121" s="35" t="s">
        <v>235</v>
      </c>
      <c r="C121" s="65">
        <v>908</v>
      </c>
      <c r="D121" s="72" t="s">
        <v>61</v>
      </c>
      <c r="E121" s="64" t="s">
        <v>123</v>
      </c>
      <c r="F121" s="72" t="s">
        <v>91</v>
      </c>
      <c r="G121" s="43">
        <v>91</v>
      </c>
      <c r="H121" s="43">
        <v>0</v>
      </c>
      <c r="I121" s="43">
        <f>G121-H121</f>
        <v>91</v>
      </c>
      <c r="J121" s="43">
        <f t="shared" si="6"/>
        <v>0</v>
      </c>
    </row>
    <row r="122" spans="1:10" ht="16.5">
      <c r="A122" s="6" t="s">
        <v>188</v>
      </c>
      <c r="B122" s="31" t="s">
        <v>65</v>
      </c>
      <c r="C122" s="61">
        <v>908</v>
      </c>
      <c r="D122" s="63" t="s">
        <v>66</v>
      </c>
      <c r="E122" s="63"/>
      <c r="F122" s="63"/>
      <c r="G122" s="42">
        <f>G123</f>
        <v>5375.5</v>
      </c>
      <c r="H122" s="42">
        <f>H123</f>
        <v>1199.6</v>
      </c>
      <c r="I122" s="42">
        <f>I123</f>
        <v>4175.9</v>
      </c>
      <c r="J122" s="42">
        <f t="shared" si="6"/>
        <v>22.31606362198865</v>
      </c>
    </row>
    <row r="123" spans="1:10" ht="16.5">
      <c r="A123" s="6" t="s">
        <v>139</v>
      </c>
      <c r="B123" s="31" t="s">
        <v>67</v>
      </c>
      <c r="C123" s="61">
        <v>908</v>
      </c>
      <c r="D123" s="63" t="s">
        <v>68</v>
      </c>
      <c r="E123" s="64"/>
      <c r="F123" s="64"/>
      <c r="G123" s="42">
        <f>G124+G126</f>
        <v>5375.5</v>
      </c>
      <c r="H123" s="42">
        <f>H124+H126</f>
        <v>1199.6</v>
      </c>
      <c r="I123" s="42">
        <f>I124+I126</f>
        <v>4175.9</v>
      </c>
      <c r="J123" s="42">
        <f t="shared" si="6"/>
        <v>22.31606362198865</v>
      </c>
    </row>
    <row r="124" spans="1:10" ht="41.25">
      <c r="A124" s="6" t="s">
        <v>140</v>
      </c>
      <c r="B124" s="31" t="s">
        <v>131</v>
      </c>
      <c r="C124" s="61">
        <v>908</v>
      </c>
      <c r="D124" s="63" t="s">
        <v>68</v>
      </c>
      <c r="E124" s="63" t="s">
        <v>116</v>
      </c>
      <c r="F124" s="64"/>
      <c r="G124" s="42">
        <f>G125</f>
        <v>4390.2</v>
      </c>
      <c r="H124" s="42">
        <f>H125</f>
        <v>1000.3</v>
      </c>
      <c r="I124" s="42">
        <f>I125</f>
        <v>3389.8999999999996</v>
      </c>
      <c r="J124" s="42">
        <f t="shared" si="6"/>
        <v>22.784838959500707</v>
      </c>
    </row>
    <row r="125" spans="1:10" ht="27">
      <c r="A125" s="7"/>
      <c r="B125" s="35" t="s">
        <v>235</v>
      </c>
      <c r="C125" s="65">
        <v>908</v>
      </c>
      <c r="D125" s="62" t="s">
        <v>68</v>
      </c>
      <c r="E125" s="64" t="s">
        <v>116</v>
      </c>
      <c r="F125" s="62" t="s">
        <v>91</v>
      </c>
      <c r="G125" s="43">
        <v>4390.2</v>
      </c>
      <c r="H125" s="43">
        <v>1000.3</v>
      </c>
      <c r="I125" s="43">
        <f>G125-H125</f>
        <v>3389.8999999999996</v>
      </c>
      <c r="J125" s="43">
        <f t="shared" si="6"/>
        <v>22.784838959500707</v>
      </c>
    </row>
    <row r="126" spans="1:10" ht="41.25">
      <c r="A126" s="6" t="s">
        <v>209</v>
      </c>
      <c r="B126" s="31" t="s">
        <v>175</v>
      </c>
      <c r="C126" s="61">
        <v>908</v>
      </c>
      <c r="D126" s="74" t="s">
        <v>68</v>
      </c>
      <c r="E126" s="63" t="s">
        <v>159</v>
      </c>
      <c r="F126" s="70"/>
      <c r="G126" s="42">
        <f>G127</f>
        <v>985.3</v>
      </c>
      <c r="H126" s="42">
        <f>H127</f>
        <v>199.3</v>
      </c>
      <c r="I126" s="42">
        <f>I127</f>
        <v>786</v>
      </c>
      <c r="J126" s="42">
        <f t="shared" si="6"/>
        <v>20.22734192631686</v>
      </c>
    </row>
    <row r="127" spans="1:10" ht="27">
      <c r="A127" s="7"/>
      <c r="B127" s="35" t="s">
        <v>235</v>
      </c>
      <c r="C127" s="65">
        <v>908</v>
      </c>
      <c r="D127" s="72" t="s">
        <v>68</v>
      </c>
      <c r="E127" s="64" t="s">
        <v>159</v>
      </c>
      <c r="F127" s="73">
        <v>240</v>
      </c>
      <c r="G127" s="43">
        <v>985.3</v>
      </c>
      <c r="H127" s="43">
        <v>199.3</v>
      </c>
      <c r="I127" s="43">
        <f>G127-H127</f>
        <v>786</v>
      </c>
      <c r="J127" s="43">
        <f t="shared" si="6"/>
        <v>20.22734192631686</v>
      </c>
    </row>
    <row r="128" spans="1:10" ht="16.5">
      <c r="A128" s="6" t="s">
        <v>79</v>
      </c>
      <c r="B128" s="31" t="s">
        <v>176</v>
      </c>
      <c r="C128" s="61">
        <v>908</v>
      </c>
      <c r="D128" s="74" t="s">
        <v>177</v>
      </c>
      <c r="E128" s="63"/>
      <c r="F128" s="70"/>
      <c r="G128" s="42">
        <f>G129+G132</f>
        <v>8664.1</v>
      </c>
      <c r="H128" s="42">
        <f>H129+H132</f>
        <v>1652.5000000000002</v>
      </c>
      <c r="I128" s="42">
        <f>I129+I132</f>
        <v>7011.600000000001</v>
      </c>
      <c r="J128" s="42">
        <f t="shared" si="6"/>
        <v>19.07295622165026</v>
      </c>
    </row>
    <row r="129" spans="1:10" ht="16.5">
      <c r="A129" s="6" t="s">
        <v>82</v>
      </c>
      <c r="B129" s="31" t="s">
        <v>178</v>
      </c>
      <c r="C129" s="61">
        <v>908</v>
      </c>
      <c r="D129" s="74" t="s">
        <v>179</v>
      </c>
      <c r="E129" s="63"/>
      <c r="F129" s="70"/>
      <c r="G129" s="42">
        <f aca="true" t="shared" si="9" ref="G129:I130">G130</f>
        <v>323</v>
      </c>
      <c r="H129" s="42">
        <f t="shared" si="9"/>
        <v>80.7</v>
      </c>
      <c r="I129" s="42">
        <f t="shared" si="9"/>
        <v>242.3</v>
      </c>
      <c r="J129" s="42">
        <f t="shared" si="6"/>
        <v>24.98452012383901</v>
      </c>
    </row>
    <row r="130" spans="1:10" ht="41.25">
      <c r="A130" s="7"/>
      <c r="B130" s="35" t="s">
        <v>201</v>
      </c>
      <c r="C130" s="65">
        <v>908</v>
      </c>
      <c r="D130" s="72" t="s">
        <v>179</v>
      </c>
      <c r="E130" s="64" t="s">
        <v>180</v>
      </c>
      <c r="F130" s="73"/>
      <c r="G130" s="43">
        <f t="shared" si="9"/>
        <v>323</v>
      </c>
      <c r="H130" s="43">
        <f t="shared" si="9"/>
        <v>80.7</v>
      </c>
      <c r="I130" s="43">
        <f t="shared" si="9"/>
        <v>242.3</v>
      </c>
      <c r="J130" s="43">
        <f t="shared" si="6"/>
        <v>24.98452012383901</v>
      </c>
    </row>
    <row r="131" spans="1:10" ht="27">
      <c r="A131" s="7"/>
      <c r="B131" s="35" t="s">
        <v>181</v>
      </c>
      <c r="C131" s="65">
        <v>908</v>
      </c>
      <c r="D131" s="72" t="s">
        <v>179</v>
      </c>
      <c r="E131" s="64" t="s">
        <v>180</v>
      </c>
      <c r="F131" s="73">
        <v>310</v>
      </c>
      <c r="G131" s="43">
        <v>323</v>
      </c>
      <c r="H131" s="43">
        <v>80.7</v>
      </c>
      <c r="I131" s="43">
        <f>G131-H131</f>
        <v>242.3</v>
      </c>
      <c r="J131" s="43">
        <f t="shared" si="6"/>
        <v>24.98452012383901</v>
      </c>
    </row>
    <row r="132" spans="1:10" ht="16.5">
      <c r="A132" s="8" t="s">
        <v>189</v>
      </c>
      <c r="B132" s="31" t="s">
        <v>71</v>
      </c>
      <c r="C132" s="61">
        <v>908</v>
      </c>
      <c r="D132" s="63" t="s">
        <v>72</v>
      </c>
      <c r="E132" s="64"/>
      <c r="F132" s="64"/>
      <c r="G132" s="44">
        <f>G138+G141+G133</f>
        <v>8341.1</v>
      </c>
      <c r="H132" s="44">
        <f>H138+H141+H133</f>
        <v>1571.8000000000002</v>
      </c>
      <c r="I132" s="44">
        <f>I138+I141+I133</f>
        <v>6769.300000000001</v>
      </c>
      <c r="J132" s="42">
        <f t="shared" si="6"/>
        <v>18.844037357183108</v>
      </c>
    </row>
    <row r="133" spans="1:10" ht="54.75">
      <c r="A133" s="8" t="s">
        <v>190</v>
      </c>
      <c r="B133" s="31" t="s">
        <v>229</v>
      </c>
      <c r="C133" s="61">
        <v>908</v>
      </c>
      <c r="D133" s="63" t="s">
        <v>72</v>
      </c>
      <c r="E133" s="63" t="s">
        <v>230</v>
      </c>
      <c r="F133" s="63"/>
      <c r="G133" s="44">
        <f>G134+G135</f>
        <v>1529.1000000000001</v>
      </c>
      <c r="H133" s="44">
        <f>H134+H135</f>
        <v>307.90000000000003</v>
      </c>
      <c r="I133" s="44">
        <f>I134+I135</f>
        <v>1221.2000000000003</v>
      </c>
      <c r="J133" s="42">
        <f>H133/G133*100</f>
        <v>20.13602772872932</v>
      </c>
    </row>
    <row r="134" spans="1:10" ht="27">
      <c r="A134" s="8"/>
      <c r="B134" s="35" t="s">
        <v>233</v>
      </c>
      <c r="C134" s="65">
        <v>908</v>
      </c>
      <c r="D134" s="64" t="s">
        <v>232</v>
      </c>
      <c r="E134" s="64" t="s">
        <v>230</v>
      </c>
      <c r="F134" s="64" t="s">
        <v>231</v>
      </c>
      <c r="G134" s="52">
        <v>1432.9</v>
      </c>
      <c r="H134" s="45">
        <v>303.1</v>
      </c>
      <c r="I134" s="43">
        <f>G134-H134</f>
        <v>1129.8000000000002</v>
      </c>
      <c r="J134" s="43">
        <f>H134/G134*100</f>
        <v>21.152906692721054</v>
      </c>
    </row>
    <row r="135" spans="1:10" ht="27">
      <c r="A135" s="8"/>
      <c r="B135" s="35" t="s">
        <v>235</v>
      </c>
      <c r="C135" s="65">
        <v>908</v>
      </c>
      <c r="D135" s="64" t="s">
        <v>232</v>
      </c>
      <c r="E135" s="64" t="s">
        <v>230</v>
      </c>
      <c r="F135" s="64" t="s">
        <v>91</v>
      </c>
      <c r="G135" s="52">
        <f>G136+G137</f>
        <v>96.19999999999999</v>
      </c>
      <c r="H135" s="52">
        <f>H136+H137</f>
        <v>4.8</v>
      </c>
      <c r="I135" s="52">
        <f>I136+I137</f>
        <v>91.4</v>
      </c>
      <c r="J135" s="43">
        <f>H135/G135*100</f>
        <v>4.98960498960499</v>
      </c>
    </row>
    <row r="136" spans="1:10" ht="27">
      <c r="A136" s="8"/>
      <c r="B136" s="35" t="s">
        <v>146</v>
      </c>
      <c r="C136" s="65">
        <v>908</v>
      </c>
      <c r="D136" s="64" t="s">
        <v>232</v>
      </c>
      <c r="E136" s="64" t="s">
        <v>230</v>
      </c>
      <c r="F136" s="64" t="s">
        <v>147</v>
      </c>
      <c r="G136" s="52">
        <v>75.6</v>
      </c>
      <c r="H136" s="45">
        <v>4.3</v>
      </c>
      <c r="I136" s="43">
        <f>G136-H136</f>
        <v>71.3</v>
      </c>
      <c r="J136" s="43">
        <f>H136/G136*100</f>
        <v>5.687830687830688</v>
      </c>
    </row>
    <row r="137" spans="1:10" ht="27">
      <c r="A137" s="8"/>
      <c r="B137" s="35" t="s">
        <v>148</v>
      </c>
      <c r="C137" s="65">
        <v>908</v>
      </c>
      <c r="D137" s="64" t="s">
        <v>232</v>
      </c>
      <c r="E137" s="64" t="s">
        <v>230</v>
      </c>
      <c r="F137" s="64" t="s">
        <v>149</v>
      </c>
      <c r="G137" s="52">
        <v>20.6</v>
      </c>
      <c r="H137" s="45">
        <v>0.5</v>
      </c>
      <c r="I137" s="43">
        <f>G137-H137</f>
        <v>20.1</v>
      </c>
      <c r="J137" s="43">
        <f>H137/G137*100</f>
        <v>2.4271844660194173</v>
      </c>
    </row>
    <row r="138" spans="1:10" ht="54.75">
      <c r="A138" s="8" t="s">
        <v>191</v>
      </c>
      <c r="B138" s="31" t="s">
        <v>236</v>
      </c>
      <c r="C138" s="61">
        <v>908</v>
      </c>
      <c r="D138" s="63" t="s">
        <v>232</v>
      </c>
      <c r="E138" s="63" t="s">
        <v>237</v>
      </c>
      <c r="F138" s="63"/>
      <c r="G138" s="53">
        <f>G139</f>
        <v>4094.8</v>
      </c>
      <c r="H138" s="53">
        <f>H139</f>
        <v>887.2</v>
      </c>
      <c r="I138" s="44">
        <f>I139</f>
        <v>3207.6000000000004</v>
      </c>
      <c r="J138" s="42">
        <f t="shared" si="6"/>
        <v>21.66650385855231</v>
      </c>
    </row>
    <row r="139" spans="1:10" ht="18">
      <c r="A139" s="9"/>
      <c r="B139" s="35" t="s">
        <v>238</v>
      </c>
      <c r="C139" s="65">
        <v>908</v>
      </c>
      <c r="D139" s="64" t="s">
        <v>232</v>
      </c>
      <c r="E139" s="64" t="s">
        <v>237</v>
      </c>
      <c r="F139" s="73">
        <v>300</v>
      </c>
      <c r="G139" s="54">
        <f>G140</f>
        <v>4094.8</v>
      </c>
      <c r="H139" s="54">
        <f>H140</f>
        <v>887.2</v>
      </c>
      <c r="I139" s="43">
        <f>G139-H139</f>
        <v>3207.6000000000004</v>
      </c>
      <c r="J139" s="43">
        <f t="shared" si="6"/>
        <v>21.66650385855231</v>
      </c>
    </row>
    <row r="140" spans="1:10" ht="27">
      <c r="A140" s="9"/>
      <c r="B140" s="35" t="s">
        <v>181</v>
      </c>
      <c r="C140" s="65">
        <v>908</v>
      </c>
      <c r="D140" s="64" t="s">
        <v>232</v>
      </c>
      <c r="E140" s="64" t="s">
        <v>237</v>
      </c>
      <c r="F140" s="73">
        <v>310</v>
      </c>
      <c r="G140" s="54">
        <v>4094.8</v>
      </c>
      <c r="H140" s="45">
        <v>887.2</v>
      </c>
      <c r="I140" s="43">
        <f>G140-H140</f>
        <v>3207.6000000000004</v>
      </c>
      <c r="J140" s="43">
        <f>H140/G140*100</f>
        <v>21.66650385855231</v>
      </c>
    </row>
    <row r="141" spans="1:10" ht="54.75">
      <c r="A141" s="8" t="s">
        <v>192</v>
      </c>
      <c r="B141" s="31" t="s">
        <v>239</v>
      </c>
      <c r="C141" s="61">
        <v>908</v>
      </c>
      <c r="D141" s="63" t="s">
        <v>232</v>
      </c>
      <c r="E141" s="63" t="s">
        <v>240</v>
      </c>
      <c r="F141" s="63"/>
      <c r="G141" s="53">
        <f aca="true" t="shared" si="10" ref="G141:I142">G142</f>
        <v>2717.2</v>
      </c>
      <c r="H141" s="44">
        <f t="shared" si="10"/>
        <v>376.7</v>
      </c>
      <c r="I141" s="44">
        <f t="shared" si="10"/>
        <v>2340.5</v>
      </c>
      <c r="J141" s="42">
        <f aca="true" t="shared" si="11" ref="J141:J155">H141/G141*100</f>
        <v>13.863535992933903</v>
      </c>
    </row>
    <row r="142" spans="1:10" ht="18">
      <c r="A142" s="9"/>
      <c r="B142" s="35" t="s">
        <v>238</v>
      </c>
      <c r="C142" s="65">
        <v>908</v>
      </c>
      <c r="D142" s="64" t="s">
        <v>232</v>
      </c>
      <c r="E142" s="64" t="s">
        <v>240</v>
      </c>
      <c r="F142" s="73">
        <v>300</v>
      </c>
      <c r="G142" s="52">
        <f t="shared" si="10"/>
        <v>2717.2</v>
      </c>
      <c r="H142" s="45">
        <f t="shared" si="10"/>
        <v>376.7</v>
      </c>
      <c r="I142" s="45">
        <f t="shared" si="10"/>
        <v>2340.5</v>
      </c>
      <c r="J142" s="43">
        <f t="shared" si="11"/>
        <v>13.863535992933903</v>
      </c>
    </row>
    <row r="143" spans="1:10" ht="18">
      <c r="A143" s="9"/>
      <c r="B143" s="35" t="s">
        <v>241</v>
      </c>
      <c r="C143" s="65">
        <v>908</v>
      </c>
      <c r="D143" s="64" t="s">
        <v>232</v>
      </c>
      <c r="E143" s="64" t="s">
        <v>240</v>
      </c>
      <c r="F143" s="73">
        <v>360</v>
      </c>
      <c r="G143" s="52">
        <v>2717.2</v>
      </c>
      <c r="H143" s="45">
        <v>376.7</v>
      </c>
      <c r="I143" s="43">
        <f>G143-H143</f>
        <v>2340.5</v>
      </c>
      <c r="J143" s="43">
        <f t="shared" si="11"/>
        <v>13.863535992933903</v>
      </c>
    </row>
    <row r="144" spans="1:10" ht="16.5">
      <c r="A144" s="8" t="s">
        <v>113</v>
      </c>
      <c r="B144" s="37" t="s">
        <v>74</v>
      </c>
      <c r="C144" s="61">
        <v>908</v>
      </c>
      <c r="D144" s="66" t="s">
        <v>75</v>
      </c>
      <c r="E144" s="75"/>
      <c r="F144" s="75"/>
      <c r="G144" s="42">
        <f aca="true" t="shared" si="12" ref="G144:I146">G145</f>
        <v>433.1</v>
      </c>
      <c r="H144" s="42">
        <f t="shared" si="12"/>
        <v>46.7</v>
      </c>
      <c r="I144" s="42">
        <f t="shared" si="12"/>
        <v>386.40000000000003</v>
      </c>
      <c r="J144" s="42">
        <f t="shared" si="11"/>
        <v>10.782729161856384</v>
      </c>
    </row>
    <row r="145" spans="1:10" ht="16.5">
      <c r="A145" s="8" t="s">
        <v>114</v>
      </c>
      <c r="B145" s="31" t="s">
        <v>76</v>
      </c>
      <c r="C145" s="61">
        <v>908</v>
      </c>
      <c r="D145" s="63" t="s">
        <v>77</v>
      </c>
      <c r="E145" s="64"/>
      <c r="F145" s="75"/>
      <c r="G145" s="42">
        <f t="shared" si="12"/>
        <v>433.1</v>
      </c>
      <c r="H145" s="42">
        <f t="shared" si="12"/>
        <v>46.7</v>
      </c>
      <c r="I145" s="42">
        <f t="shared" si="12"/>
        <v>386.40000000000003</v>
      </c>
      <c r="J145" s="42">
        <f t="shared" si="11"/>
        <v>10.782729161856384</v>
      </c>
    </row>
    <row r="146" spans="1:10" ht="41.25">
      <c r="A146" s="8" t="s">
        <v>115</v>
      </c>
      <c r="B146" s="31" t="s">
        <v>78</v>
      </c>
      <c r="C146" s="61">
        <v>908</v>
      </c>
      <c r="D146" s="66" t="s">
        <v>77</v>
      </c>
      <c r="E146" s="66" t="s">
        <v>112</v>
      </c>
      <c r="F146" s="76"/>
      <c r="G146" s="42">
        <f t="shared" si="12"/>
        <v>433.1</v>
      </c>
      <c r="H146" s="42">
        <f t="shared" si="12"/>
        <v>46.7</v>
      </c>
      <c r="I146" s="42">
        <f t="shared" si="12"/>
        <v>386.40000000000003</v>
      </c>
      <c r="J146" s="42">
        <f t="shared" si="11"/>
        <v>10.782729161856384</v>
      </c>
    </row>
    <row r="147" spans="1:10" ht="27">
      <c r="A147" s="9"/>
      <c r="B147" s="35" t="s">
        <v>235</v>
      </c>
      <c r="C147" s="65">
        <v>908</v>
      </c>
      <c r="D147" s="62" t="s">
        <v>77</v>
      </c>
      <c r="E147" s="62" t="s">
        <v>112</v>
      </c>
      <c r="F147" s="62" t="s">
        <v>91</v>
      </c>
      <c r="G147" s="43">
        <v>433.1</v>
      </c>
      <c r="H147" s="43">
        <v>46.7</v>
      </c>
      <c r="I147" s="43">
        <f>G147-H147</f>
        <v>386.40000000000003</v>
      </c>
      <c r="J147" s="43">
        <f t="shared" si="11"/>
        <v>10.782729161856384</v>
      </c>
    </row>
    <row r="148" spans="1:10" ht="16.5">
      <c r="A148" s="8" t="s">
        <v>193</v>
      </c>
      <c r="B148" s="31" t="s">
        <v>80</v>
      </c>
      <c r="C148" s="61">
        <v>908</v>
      </c>
      <c r="D148" s="66" t="s">
        <v>81</v>
      </c>
      <c r="E148" s="62"/>
      <c r="F148" s="62"/>
      <c r="G148" s="42">
        <f aca="true" t="shared" si="13" ref="G148:I150">G149</f>
        <v>973.4</v>
      </c>
      <c r="H148" s="42">
        <f t="shared" si="13"/>
        <v>168</v>
      </c>
      <c r="I148" s="42">
        <f t="shared" si="13"/>
        <v>805.4</v>
      </c>
      <c r="J148" s="42">
        <f t="shared" si="11"/>
        <v>17.25909184302445</v>
      </c>
    </row>
    <row r="149" spans="1:10" ht="16.5">
      <c r="A149" s="8" t="s">
        <v>194</v>
      </c>
      <c r="B149" s="31" t="s">
        <v>83</v>
      </c>
      <c r="C149" s="61">
        <v>908</v>
      </c>
      <c r="D149" s="63" t="s">
        <v>84</v>
      </c>
      <c r="E149" s="62"/>
      <c r="F149" s="62"/>
      <c r="G149" s="42">
        <f t="shared" si="13"/>
        <v>973.4</v>
      </c>
      <c r="H149" s="42">
        <f t="shared" si="13"/>
        <v>168</v>
      </c>
      <c r="I149" s="42">
        <f t="shared" si="13"/>
        <v>805.4</v>
      </c>
      <c r="J149" s="42">
        <f t="shared" si="11"/>
        <v>17.25909184302445</v>
      </c>
    </row>
    <row r="150" spans="1:10" ht="27">
      <c r="A150" s="8" t="s">
        <v>195</v>
      </c>
      <c r="B150" s="37" t="s">
        <v>132</v>
      </c>
      <c r="C150" s="61">
        <v>908</v>
      </c>
      <c r="D150" s="66" t="s">
        <v>84</v>
      </c>
      <c r="E150" s="66" t="s">
        <v>133</v>
      </c>
      <c r="F150" s="66"/>
      <c r="G150" s="42">
        <f t="shared" si="13"/>
        <v>973.4</v>
      </c>
      <c r="H150" s="42">
        <f t="shared" si="13"/>
        <v>168</v>
      </c>
      <c r="I150" s="42">
        <f t="shared" si="13"/>
        <v>805.4</v>
      </c>
      <c r="J150" s="42">
        <f t="shared" si="11"/>
        <v>17.25909184302445</v>
      </c>
    </row>
    <row r="151" spans="1:10" ht="27">
      <c r="A151" s="9"/>
      <c r="B151" s="35" t="s">
        <v>235</v>
      </c>
      <c r="C151" s="65">
        <v>908</v>
      </c>
      <c r="D151" s="62" t="s">
        <v>84</v>
      </c>
      <c r="E151" s="62" t="s">
        <v>133</v>
      </c>
      <c r="F151" s="62" t="s">
        <v>91</v>
      </c>
      <c r="G151" s="43">
        <v>973.4</v>
      </c>
      <c r="H151" s="43">
        <v>168</v>
      </c>
      <c r="I151" s="43">
        <f>G151-H151</f>
        <v>805.4</v>
      </c>
      <c r="J151" s="43">
        <f t="shared" si="11"/>
        <v>17.25909184302445</v>
      </c>
    </row>
    <row r="152" spans="1:10" ht="17.25">
      <c r="A152" s="40" t="s">
        <v>242</v>
      </c>
      <c r="B152" s="41" t="s">
        <v>243</v>
      </c>
      <c r="C152" s="61">
        <v>933</v>
      </c>
      <c r="D152" s="29"/>
      <c r="E152" s="29"/>
      <c r="F152" s="29"/>
      <c r="G152" s="53">
        <f>G153</f>
        <v>2118.9</v>
      </c>
      <c r="H152" s="53">
        <f aca="true" t="shared" si="14" ref="H152:I155">H153</f>
        <v>0</v>
      </c>
      <c r="I152" s="53">
        <f t="shared" si="14"/>
        <v>2118.9</v>
      </c>
      <c r="J152" s="42">
        <f t="shared" si="11"/>
        <v>0</v>
      </c>
    </row>
    <row r="153" spans="1:10" ht="17.25">
      <c r="A153" s="40" t="s">
        <v>244</v>
      </c>
      <c r="B153" s="59" t="s">
        <v>245</v>
      </c>
      <c r="C153" s="61">
        <v>933</v>
      </c>
      <c r="D153" s="66" t="s">
        <v>246</v>
      </c>
      <c r="E153" s="29"/>
      <c r="F153" s="29"/>
      <c r="G153" s="53">
        <f>G154</f>
        <v>2118.9</v>
      </c>
      <c r="H153" s="53">
        <f t="shared" si="14"/>
        <v>0</v>
      </c>
      <c r="I153" s="53">
        <f t="shared" si="14"/>
        <v>2118.9</v>
      </c>
      <c r="J153" s="42">
        <f t="shared" si="11"/>
        <v>0</v>
      </c>
    </row>
    <row r="154" spans="1:10" ht="23.25">
      <c r="A154" s="23"/>
      <c r="B154" s="33" t="s">
        <v>247</v>
      </c>
      <c r="C154" s="61">
        <v>933</v>
      </c>
      <c r="D154" s="66" t="s">
        <v>246</v>
      </c>
      <c r="E154" s="29" t="s">
        <v>248</v>
      </c>
      <c r="F154" s="29"/>
      <c r="G154" s="53">
        <f>G155</f>
        <v>2118.9</v>
      </c>
      <c r="H154" s="53">
        <f t="shared" si="14"/>
        <v>0</v>
      </c>
      <c r="I154" s="53">
        <f t="shared" si="14"/>
        <v>2118.9</v>
      </c>
      <c r="J154" s="42">
        <f t="shared" si="11"/>
        <v>0</v>
      </c>
    </row>
    <row r="155" spans="1:10" ht="24">
      <c r="A155" s="23"/>
      <c r="B155" s="34" t="s">
        <v>234</v>
      </c>
      <c r="C155" s="65">
        <v>933</v>
      </c>
      <c r="D155" s="62" t="s">
        <v>246</v>
      </c>
      <c r="E155" s="30" t="s">
        <v>248</v>
      </c>
      <c r="F155" s="30">
        <v>200</v>
      </c>
      <c r="G155" s="52">
        <f>G156</f>
        <v>2118.9</v>
      </c>
      <c r="H155" s="52">
        <f t="shared" si="14"/>
        <v>0</v>
      </c>
      <c r="I155" s="52">
        <f t="shared" si="14"/>
        <v>2118.9</v>
      </c>
      <c r="J155" s="43">
        <f t="shared" si="11"/>
        <v>0</v>
      </c>
    </row>
    <row r="156" spans="1:10" ht="24">
      <c r="A156" s="23"/>
      <c r="B156" s="34" t="s">
        <v>235</v>
      </c>
      <c r="C156" s="65">
        <v>933</v>
      </c>
      <c r="D156" s="62" t="s">
        <v>246</v>
      </c>
      <c r="E156" s="30" t="s">
        <v>248</v>
      </c>
      <c r="F156" s="30">
        <v>240</v>
      </c>
      <c r="G156" s="52">
        <v>2118.9</v>
      </c>
      <c r="H156" s="43">
        <v>0</v>
      </c>
      <c r="I156" s="43">
        <f>G156-H156</f>
        <v>2118.9</v>
      </c>
      <c r="J156" s="43">
        <f>H156/G156*100</f>
        <v>0</v>
      </c>
    </row>
    <row r="157" spans="1:10" ht="16.5">
      <c r="A157" s="23"/>
      <c r="B157" s="26" t="s">
        <v>198</v>
      </c>
      <c r="C157" s="55"/>
      <c r="D157" s="55"/>
      <c r="E157" s="55"/>
      <c r="F157" s="55"/>
      <c r="G157" s="44">
        <f>G10+G30+G152</f>
        <v>56386</v>
      </c>
      <c r="H157" s="44">
        <f>H10+H30+H152</f>
        <v>6897.4</v>
      </c>
      <c r="I157" s="44">
        <f>I10+I30+I152</f>
        <v>49488.6</v>
      </c>
      <c r="J157" s="44">
        <f>J10+J30+J152</f>
        <v>30.274628576392494</v>
      </c>
    </row>
    <row r="158" ht="24.75" customHeight="1">
      <c r="H158" s="24"/>
    </row>
    <row r="159" ht="24.75" customHeight="1">
      <c r="H159" s="4"/>
    </row>
    <row r="160" ht="24.75" customHeight="1">
      <c r="H160" s="4"/>
    </row>
    <row r="161" ht="24.75" customHeight="1">
      <c r="H161" s="4"/>
    </row>
    <row r="162" ht="24.75" customHeight="1">
      <c r="H162" s="4"/>
    </row>
    <row r="163" ht="24.75" customHeight="1">
      <c r="H163" s="4"/>
    </row>
    <row r="164" ht="24.75" customHeight="1">
      <c r="H164" s="4"/>
    </row>
    <row r="165" ht="24.75" customHeight="1">
      <c r="H165" s="4"/>
    </row>
    <row r="166" ht="24.75" customHeight="1">
      <c r="H166" s="4"/>
    </row>
    <row r="167" ht="24.75" customHeight="1">
      <c r="H167" s="4"/>
    </row>
    <row r="168" ht="24.75" customHeight="1">
      <c r="H168" s="4"/>
    </row>
    <row r="169" ht="24.75" customHeight="1">
      <c r="H169" s="4"/>
    </row>
    <row r="170" ht="24.75" customHeight="1">
      <c r="H170" s="4"/>
    </row>
    <row r="171" ht="24.75" customHeight="1">
      <c r="H171" s="4"/>
    </row>
    <row r="172" ht="24.75" customHeight="1">
      <c r="H172" s="4"/>
    </row>
  </sheetData>
  <sheetProtection/>
  <mergeCells count="7">
    <mergeCell ref="A5:J5"/>
    <mergeCell ref="A7:J7"/>
    <mergeCell ref="G1:J1"/>
    <mergeCell ref="G2:J2"/>
    <mergeCell ref="G4:J4"/>
    <mergeCell ref="A6:J6"/>
    <mergeCell ref="E3:J3"/>
  </mergeCells>
  <printOptions/>
  <pageMargins left="0.6299212598425197" right="0.1968503937007874" top="0.3937007874015748" bottom="0.3937007874015748" header="0.5118110236220472" footer="0.31496062992125984"/>
  <pageSetup fitToHeight="5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Татьяна Павловна</cp:lastModifiedBy>
  <cp:lastPrinted>2014-04-17T06:44:10Z</cp:lastPrinted>
  <dcterms:created xsi:type="dcterms:W3CDTF">2001-12-26T13:25:46Z</dcterms:created>
  <dcterms:modified xsi:type="dcterms:W3CDTF">2014-04-17T11:11:13Z</dcterms:modified>
  <cp:category/>
  <cp:version/>
  <cp:contentType/>
  <cp:contentStatus/>
</cp:coreProperties>
</file>