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12120" windowHeight="4260" activeTab="0"/>
  </bookViews>
  <sheets>
    <sheet name="Вед." sheetId="1" r:id="rId1"/>
    <sheet name="Лист1" sheetId="2" r:id="rId2"/>
  </sheets>
  <definedNames>
    <definedName name="_xlnm.Print_Titles" localSheetId="0">'Вед.'!$12:$12</definedName>
  </definedNames>
  <calcPr fullCalcOnLoad="1"/>
</workbook>
</file>

<file path=xl/sharedStrings.xml><?xml version="1.0" encoding="utf-8"?>
<sst xmlns="http://schemas.openxmlformats.org/spreadsheetml/2006/main" count="506" uniqueCount="245">
  <si>
    <t>N  п/п</t>
  </si>
  <si>
    <t>НАИМЕНОВАНИЕ     СТАТЕЙ</t>
  </si>
  <si>
    <t>Код главного распорядителя бюджетных средств</t>
  </si>
  <si>
    <t>Код раздела,под-раздела</t>
  </si>
  <si>
    <t>Код целевой статьи</t>
  </si>
  <si>
    <t>Код вида расходов</t>
  </si>
  <si>
    <t>СУММА, год.  тыс.руб.</t>
  </si>
  <si>
    <t>1.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</si>
  <si>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</si>
  <si>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</si>
  <si>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</si>
  <si>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</si>
  <si>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</si>
  <si>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002 01 00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</si>
  <si>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</si>
  <si>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</si>
  <si>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</si>
  <si>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002 03 00</t>
  </si>
  <si>
    <t>Аппарат представительного органа муниципального образования</t>
  </si>
  <si>
    <t>002 04 00</t>
  </si>
  <si>
    <t>Функционирование Правительства Российской Федерации , высших исполнительных органов государственной власти субьектов Российской Федерации , местных администраций</t>
  </si>
  <si>
    <t>0104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</si>
  <si>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</si>
  <si>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</si>
  <si>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</si>
  <si>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</si>
  <si>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</si>
  <si>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Выполнение отдельных государственных полномочий за счет субвенций из фонда компенсаций Санкт-Петербурга</t>
  </si>
  <si>
    <t>598</t>
  </si>
  <si>
    <t>Резервные фонды</t>
  </si>
  <si>
    <t>0111</t>
  </si>
  <si>
    <t>Резервный фонд местной администации</t>
  </si>
  <si>
    <t>070 01 00</t>
  </si>
  <si>
    <t>Другие общегосударственные вопросы</t>
  </si>
  <si>
    <t>0113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</si>
  <si>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</si>
  <si>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</si>
  <si>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2.</t>
  </si>
  <si>
    <t>НАЦИОНАЛЬНАЯ БЕЗОПАСНОСТЬ И ПРАВООХРАНИТЕЛЬНАЯ ДЕЯТЕЛЬНОСТЬ</t>
  </si>
  <si>
    <t>0300</t>
  </si>
  <si>
    <t>2.1.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</si>
  <si>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</si>
  <si>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</si>
  <si>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3.</t>
  </si>
  <si>
    <t>ЖИЛИЩНО-КОММУНАЛЬНОЕ ХОЗЯЙСТВО</t>
  </si>
  <si>
    <t>0500</t>
  </si>
  <si>
    <t>3.1.</t>
  </si>
  <si>
    <t>Благоустройство</t>
  </si>
  <si>
    <t>0503</t>
  </si>
  <si>
    <t>600 01 00</t>
  </si>
  <si>
    <t xml:space="preserve">600 01 01 </t>
  </si>
  <si>
    <t>Установка, содержание и ремонт ограждений газонов</t>
  </si>
  <si>
    <t>600 01 03</t>
  </si>
  <si>
    <t>600 01 04</t>
  </si>
  <si>
    <t>600 02 00</t>
  </si>
  <si>
    <t>600 02 02</t>
  </si>
  <si>
    <t>Озеленение территории муниципального образования</t>
  </si>
  <si>
    <t>600 03 00</t>
  </si>
  <si>
    <t>600 03 01</t>
  </si>
  <si>
    <t>600 03 02</t>
  </si>
  <si>
    <t>600 04 00</t>
  </si>
  <si>
    <t>600 04 01</t>
  </si>
  <si>
    <t>600 04 02</t>
  </si>
  <si>
    <t>4.</t>
  </si>
  <si>
    <t>ОБРАЗОВАНИЕ</t>
  </si>
  <si>
    <t>0700</t>
  </si>
  <si>
    <t>4.1.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</si>
  <si>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</si>
  <si>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</si>
  <si>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</si>
  <si>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</si>
  <si>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5.</t>
  </si>
  <si>
    <t xml:space="preserve">КУЛЬТУРА, КИНЕМАТОГРАФИЯ </t>
  </si>
  <si>
    <t>0800</t>
  </si>
  <si>
    <t>Культура</t>
  </si>
  <si>
    <t>0801</t>
  </si>
  <si>
    <t>6.</t>
  </si>
  <si>
    <t>6.1.</t>
  </si>
  <si>
    <t>Охрана семьи и детства</t>
  </si>
  <si>
    <t>1004</t>
  </si>
  <si>
    <t>6.1.1.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</si>
  <si>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</si>
  <si>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</si>
  <si>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</t>
  </si>
  <si>
    <t>520 13 01</t>
  </si>
  <si>
    <t>520 13 02</t>
  </si>
  <si>
    <t xml:space="preserve">ФИЗИЧЕСКАЯ КУЛЬТУРА И СПОРТ </t>
  </si>
  <si>
    <t>1100</t>
  </si>
  <si>
    <t>Массовый спорт</t>
  </si>
  <si>
    <t>1102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</si>
  <si>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</si>
  <si>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8.</t>
  </si>
  <si>
    <t>СРЕДСТВА МАССОВОЙ ИНФОРМАЦИИ</t>
  </si>
  <si>
    <t>1200</t>
  </si>
  <si>
    <t>8.1.</t>
  </si>
  <si>
    <t>Периодическая печать и издательства</t>
  </si>
  <si>
    <t>1202</t>
  </si>
  <si>
    <t>0400</t>
  </si>
  <si>
    <t>0401</t>
  </si>
  <si>
    <t>510 01 00</t>
  </si>
  <si>
    <t>НАЦИОНАЛЬНАЯ ЭКОНОМИКА</t>
  </si>
  <si>
    <t>Общеэкономические вопросы</t>
  </si>
  <si>
    <t xml:space="preserve">Глава местной администрации 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</si>
  <si>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</si>
  <si>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</si>
  <si>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</si>
  <si>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</si>
  <si>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Резервные средства</t>
  </si>
  <si>
    <t>870</t>
  </si>
  <si>
    <t>630</t>
  </si>
  <si>
    <t>Субсидии некоммерческим организациям (за исключением муниципальных учреждений)</t>
  </si>
  <si>
    <t>092 02 00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</si>
  <si>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</si>
  <si>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 xml:space="preserve"> Проведение подготовки и обучения неработающего населения способам защиты и действиям в чрезвычайных ситуациях, а также способам защиты от опастностей, возникающих при ведении военных действий или вследствие этих действий</t>
  </si>
  <si>
    <t>810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</si>
  <si>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</si>
  <si>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</si>
  <si>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 территорий зеленых насаждений внутриквартального озеленения</t>
  </si>
  <si>
    <t>Организация работ по компенсационному озеленению</t>
  </si>
  <si>
    <t>600 03 03</t>
  </si>
  <si>
    <t>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</t>
  </si>
  <si>
    <t>Прочие мероприятия в области благоустройства</t>
  </si>
  <si>
    <t>Создание зон отдыха, в т.ч. обустройство и содержание  детских площадок</t>
  </si>
  <si>
    <t>795 01 00</t>
  </si>
  <si>
    <t>487 01 00</t>
  </si>
  <si>
    <t>9.</t>
  </si>
  <si>
    <t>9.1.</t>
  </si>
  <si>
    <t>9.1.1.</t>
  </si>
  <si>
    <t xml:space="preserve"> Вознаграждение, причитающееся приемному родителю</t>
  </si>
  <si>
    <t>440 01 00</t>
  </si>
  <si>
    <t>Формирование и размещение муниципального заказа</t>
  </si>
  <si>
    <t>Целевая программа по участию в реализации мер по профилактике дорожно- транспортного травматизма на территории 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</si>
  <si>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</si>
  <si>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Целевая программа по участию в профилактике терроризма и экстремизма, а также в минимизации  и (или) ликвидации последствий проявления терроризма и экстремизма на территории муниципального образования</t>
  </si>
  <si>
    <t>795 02 00</t>
  </si>
  <si>
    <t>795 04 00</t>
  </si>
  <si>
    <t>795 05 00</t>
  </si>
  <si>
    <t xml:space="preserve"> Проведение  оплачиваемых общественных работ</t>
  </si>
  <si>
    <t>Субсидии юридическим лицам (кроме муниципальных учреждений) и физическим лицам- производителям товаров, работ, услуг</t>
  </si>
  <si>
    <t>510 02 00</t>
  </si>
  <si>
    <t>Участие в обеспечение чистоты и порядка на территории муниципального образования</t>
  </si>
  <si>
    <t>Обустройство , содержание и уборка территорий спортивных площадок</t>
  </si>
  <si>
    <t>Разработка проектно-сметной документации текущего ремонта (восстановления) дворовых территорий</t>
  </si>
  <si>
    <t>600 04 03</t>
  </si>
  <si>
    <t>Организационно-воспитательная работа с молодежью</t>
  </si>
  <si>
    <t>431 00 00</t>
  </si>
  <si>
    <t>Организация  местных и участие в организации и проведении городских праздничных и иных зрелищных мероприятий</t>
  </si>
  <si>
    <t>Опубликование муниципальных правовых актов, иной информации</t>
  </si>
  <si>
    <t>457 03 00</t>
  </si>
  <si>
    <t>Приложение №2</t>
  </si>
  <si>
    <t>УТВЕРЖДАЮ</t>
  </si>
  <si>
    <t>002 06 00</t>
  </si>
  <si>
    <t>219 03 00</t>
  </si>
  <si>
    <t>Благоустройство придомовых территорий и дворовых территорий</t>
  </si>
  <si>
    <t>Текущий ремонт придомовых территорий и дворовых территорий,  включая проезды и въезды, пешеходные дорожки</t>
  </si>
  <si>
    <t>092 05 00</t>
  </si>
  <si>
    <t>7.1.</t>
  </si>
  <si>
    <t>7.1.1.</t>
  </si>
  <si>
    <t xml:space="preserve">Реализация государственной политики занятости населения </t>
  </si>
  <si>
    <t>510 00 00</t>
  </si>
  <si>
    <t>Фонд оплаты труда и страховые взносы</t>
  </si>
  <si>
    <t>121</t>
  </si>
  <si>
    <t>Местная администрация (исполнительно-распорядительный орган муниципального образования)</t>
  </si>
  <si>
    <t>Закупка товаров, работ, услуг в сфере информационно- коммуникационных технологий</t>
  </si>
  <si>
    <t>242</t>
  </si>
  <si>
    <t>Прочая закупка товаров,работ и услуг для муниципальных нужд</t>
  </si>
  <si>
    <t>244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</si>
  <si>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</si>
  <si>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</si>
  <si>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</si>
  <si>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</si>
  <si>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Временное трудоустройство несовершеннолетних в возрасте от 14 до 18 лет в свободное от учебы время</t>
  </si>
  <si>
    <t>600 00 00</t>
  </si>
  <si>
    <t>Пособия и компенсации гражданам и иные социальные выплаты, кроме публичных нормативных обязательств</t>
  </si>
  <si>
    <t>321</t>
  </si>
  <si>
    <t>Реализация функций, связанных с общегосударственным управлением</t>
  </si>
  <si>
    <t>Итого расходы:</t>
  </si>
  <si>
    <t>795 06 00</t>
  </si>
  <si>
    <t>Прочая закупка товаров, работ и услуг для муниципальных нужд</t>
  </si>
  <si>
    <t>______________ Н.И. Смоктий</t>
  </si>
  <si>
    <t>ВЕДОМСТВЕННАЯ СТРУКТУРА РАСХОДОВ МЕСТНОГО БЮДЖЕТА  МУНИЦИПАЛЬНОГО ОБРАЗОВАНИЯ    МУНИЦИПАЛЬНЫЙ ОКРУГ ВАСИЛЬЕВСКИЙ 2013 ГОД.</t>
  </si>
  <si>
    <t>МЕСТНАЯ АДМИНИСТРАЦИЯ  МУНИЦИПАЛЬНОГО ОБРАЗОВАНИЯ МУНИЦИПАЛЬНЫЙ ОКРУГ ВАСИЛЬЕВСКИЙ (908)</t>
  </si>
  <si>
    <t>988</t>
  </si>
  <si>
    <t>1.1</t>
  </si>
  <si>
    <t>1.2</t>
  </si>
  <si>
    <t>1.3</t>
  </si>
  <si>
    <t>2.2.</t>
  </si>
  <si>
    <t>2.3.</t>
  </si>
  <si>
    <t>Другие вопросы в области жилищно-коммунального хозяйства</t>
  </si>
  <si>
    <t>0505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</si>
  <si>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</si>
  <si>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</si>
  <si>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Мероприятия по содействию развития малого бизнеса на территории муниципального образования</t>
  </si>
  <si>
    <t>345 01 00</t>
  </si>
  <si>
    <t xml:space="preserve">Содержание и обеспечение деятельности учреждений, подведомственных органам местного самоуправления, осуществляющих руководство и управление в сфере жилищно- коммунального хозяйства  </t>
  </si>
  <si>
    <t>002 99 01</t>
  </si>
  <si>
    <t>Выполнение оформления к праздничным мероприятиям на территории муниципального образования</t>
  </si>
  <si>
    <t>600 04 04</t>
  </si>
  <si>
    <t>Целевая программа по организации и проведению досуговых мероприятий для жителей муниципального образования</t>
  </si>
  <si>
    <t>Избирательная комиссия (933)</t>
  </si>
  <si>
    <t>Проведение выборов в представительные органы муниципального образования</t>
  </si>
  <si>
    <t>0107</t>
  </si>
  <si>
    <t>020 01 01</t>
  </si>
  <si>
    <t>Социальная политика</t>
  </si>
  <si>
    <t>1000</t>
  </si>
  <si>
    <t>Социальное обеспечение населения</t>
  </si>
  <si>
    <t>1003</t>
  </si>
  <si>
    <t>505 01 00</t>
  </si>
  <si>
    <t>Публичные нормативные   социальные  выплаты гражданам</t>
  </si>
  <si>
    <t>092 00 00</t>
  </si>
  <si>
    <t>5.1.</t>
  </si>
  <si>
    <t>5.1.1.</t>
  </si>
  <si>
    <t>5.1.2.</t>
  </si>
  <si>
    <t>5.1.3.</t>
  </si>
  <si>
    <t>5.1.4.</t>
  </si>
  <si>
    <t>7.</t>
  </si>
  <si>
    <t>8.2.</t>
  </si>
  <si>
    <t>8.2.1.</t>
  </si>
  <si>
    <t>8.2.2.</t>
  </si>
  <si>
    <t>8.2.3.</t>
  </si>
  <si>
    <t>10.</t>
  </si>
  <si>
    <t>10.1.</t>
  </si>
  <si>
    <t>10.1.1.</t>
  </si>
  <si>
    <t>11.</t>
  </si>
  <si>
    <t>11.1.</t>
  </si>
  <si>
    <t>Организация информирования, консультирования и содействия жителям муниципального образования  по вопросам создания товариществ собственников жилья, формирования земельных участков, на которых расположены многоквартирные дома</t>
  </si>
  <si>
    <t>092 06 00</t>
  </si>
  <si>
    <t>Обеспечение проведения выборов и референдумов</t>
  </si>
  <si>
    <t>ИТОГО</t>
  </si>
  <si>
    <t>111</t>
  </si>
  <si>
    <t>Целевая программа по участию в деятельности по профилактике наркомании в Санкт-Петербурге</t>
  </si>
  <si>
    <t>Расходы на предоставление доплат к пенсии лицам, замещавшим муниципальные должности и должности муниципальной службы</t>
  </si>
  <si>
    <t>5.2.</t>
  </si>
  <si>
    <t>5.2.1.</t>
  </si>
  <si>
    <t>6.1.1.1.</t>
  </si>
  <si>
    <t>6.1.2.</t>
  </si>
  <si>
    <t>6.1.3.</t>
  </si>
  <si>
    <t>6.1.4.</t>
  </si>
  <si>
    <t>6.1.5.</t>
  </si>
  <si>
    <t>7.1.2.</t>
  </si>
  <si>
    <t xml:space="preserve">к Решению № 17  от 14.03.2013г. </t>
  </si>
  <si>
    <t>14.03.2013 года</t>
  </si>
  <si>
    <t>Санкт-Петербурга</t>
  </si>
  <si>
    <t xml:space="preserve">муниципальный округ Васильевский </t>
  </si>
  <si>
    <t>МУНИЦИПАЛЬНЫЙ СОВЕТ МУНИЦИПАЛЬНОГО ОБРАЗОВАНИЯ МУНИЦИПАЛЬНЫЙ ОКРУГ ВАСИЛЬЕВСКИЙ  САНКТ-ПЕТЕРБУРГА (988)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</si>
</sst>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  <numFmt numFmtId="176" formatCode="000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60"/>
      <name val="Times New Roman"/>
      <family val="1"/>
    </font>
    <font>
      <sz val="9"/>
      <color indexed="12"/>
      <name val="Times New Roman"/>
      <family val="1"/>
    </font>
    <font>
      <b/>
      <sz val="9"/>
      <color indexed="60"/>
      <name val="Times New Roman"/>
      <family val="1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 readingOrder="1"/>
    </xf>
    <xf numFmtId="172" fontId="10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 wrapText="1"/>
    </xf>
    <xf numFmtId="172" fontId="13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16" fontId="10" fillId="0" borderId="10" xfId="0" applyNumberFormat="1" applyFont="1" applyBorder="1" applyAlignment="1">
      <alignment/>
    </xf>
    <xf numFmtId="16" fontId="11" fillId="0" borderId="1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10" xfId="0" applyFont="1" applyBorder="1" applyAlignment="1">
      <alignment horizontal="left" vertical="center" wrapText="1"/>
    </xf>
    <xf numFmtId="172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172" fontId="10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2" fontId="11" fillId="0" borderId="0" xfId="0" applyNumberFormat="1" applyFont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49" fontId="10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172" fontId="13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172" fontId="12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 readingOrder="1"/>
    </xf>
    <xf numFmtId="0" fontId="10" fillId="0" borderId="10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49" fontId="18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zoomScalePageLayoutView="0" workbookViewId="0" topLeftCell="A1">
      <selection activeCell="B13" sqref="B13"/>
    </sheetView>
  </sheetViews>
  <sheetFormatPr defaultColWidth="9.00390625" defaultRowHeight="24.75" customHeight="1"/>
  <cols>
    <col min="1" max="1" width="6.25390625" style="2" customWidth="1"/>
    <col min="2" max="2" width="75.00390625" style="2" customWidth="1"/>
    <col min="3" max="3" width="13.00390625" style="61" customWidth="1"/>
    <col min="4" max="4" width="7.875" style="2" customWidth="1"/>
    <col min="5" max="5" width="18.125" style="2" customWidth="1"/>
    <col min="6" max="6" width="10.00390625" style="2" customWidth="1"/>
    <col min="7" max="7" width="17.625" style="2" customWidth="1"/>
  </cols>
  <sheetData>
    <row r="1" spans="1:9" s="1" customFormat="1" ht="13.5" customHeight="1">
      <c r="A1" s="39"/>
      <c r="B1" s="39"/>
      <c r="C1" s="59"/>
      <c r="D1" s="40"/>
      <c r="E1" s="41" t="s">
        <v>149</v>
      </c>
      <c r="F1" s="39"/>
      <c r="G1" s="39"/>
      <c r="H1" s="32"/>
      <c r="I1" s="32"/>
    </row>
    <row r="2" spans="1:8" s="1" customFormat="1" ht="11.25" customHeight="1">
      <c r="A2" s="39"/>
      <c r="B2" s="39"/>
      <c r="C2" s="59"/>
      <c r="D2" s="31"/>
      <c r="E2" s="42" t="s">
        <v>240</v>
      </c>
      <c r="F2" s="31"/>
      <c r="G2" s="39"/>
      <c r="H2" s="6"/>
    </row>
    <row r="3" spans="1:8" s="37" customFormat="1" ht="12.75" customHeight="1">
      <c r="A3" s="43"/>
      <c r="B3" s="44"/>
      <c r="C3" s="45"/>
      <c r="D3" s="45"/>
      <c r="E3" s="42" t="s">
        <v>150</v>
      </c>
      <c r="F3" s="45"/>
      <c r="G3" s="43"/>
      <c r="H3" s="38"/>
    </row>
    <row r="4" spans="1:8" s="37" customFormat="1" ht="16.5" customHeight="1">
      <c r="A4" s="43"/>
      <c r="B4" s="44"/>
      <c r="C4" s="45"/>
      <c r="D4" s="45"/>
      <c r="E4" s="42" t="s">
        <v>12</v>
      </c>
      <c r="F4" s="45"/>
      <c r="G4" s="43"/>
      <c r="H4" s="38"/>
    </row>
    <row r="5" spans="1:8" s="37" customFormat="1" ht="12.75" customHeight="1">
      <c r="A5" s="43"/>
      <c r="B5" s="44"/>
      <c r="C5" s="45"/>
      <c r="D5" s="45"/>
      <c r="E5" s="77" t="s">
        <v>243</v>
      </c>
      <c r="F5" s="78"/>
      <c r="G5" s="42"/>
      <c r="H5" s="38"/>
    </row>
    <row r="6" spans="1:8" s="37" customFormat="1" ht="12.75" customHeight="1">
      <c r="A6" s="43"/>
      <c r="B6" s="44"/>
      <c r="C6" s="45"/>
      <c r="D6" s="45"/>
      <c r="E6" s="42" t="s">
        <v>242</v>
      </c>
      <c r="F6" s="45"/>
      <c r="G6" s="42"/>
      <c r="H6" s="38"/>
    </row>
    <row r="7" spans="1:8" s="37" customFormat="1" ht="14.25" customHeight="1">
      <c r="A7" s="43"/>
      <c r="B7" s="44"/>
      <c r="C7" s="45"/>
      <c r="D7" s="45"/>
      <c r="E7" s="77" t="s">
        <v>179</v>
      </c>
      <c r="F7" s="78"/>
      <c r="G7" s="78"/>
      <c r="H7" s="38"/>
    </row>
    <row r="8" spans="1:8" s="37" customFormat="1" ht="14.25" customHeight="1">
      <c r="A8" s="43"/>
      <c r="B8" s="44"/>
      <c r="C8" s="45"/>
      <c r="D8" s="45"/>
      <c r="E8" s="42" t="s">
        <v>241</v>
      </c>
      <c r="F8" s="45"/>
      <c r="G8" s="45"/>
      <c r="H8" s="38"/>
    </row>
    <row r="9" spans="1:8" s="37" customFormat="1" ht="14.25" customHeight="1">
      <c r="A9" s="43"/>
      <c r="B9" s="44"/>
      <c r="C9" s="45"/>
      <c r="D9" s="45"/>
      <c r="E9" s="42"/>
      <c r="F9" s="45"/>
      <c r="G9" s="45"/>
      <c r="H9" s="38"/>
    </row>
    <row r="10" spans="1:9" s="1" customFormat="1" ht="24.75" customHeight="1">
      <c r="A10" s="39"/>
      <c r="B10" s="75" t="s">
        <v>180</v>
      </c>
      <c r="C10" s="76"/>
      <c r="D10" s="76"/>
      <c r="E10" s="76"/>
      <c r="F10" s="76"/>
      <c r="G10" s="76"/>
      <c r="H10" s="31"/>
      <c r="I10" s="31"/>
    </row>
    <row r="11" spans="1:8" ht="24.75" customHeight="1">
      <c r="A11" s="39"/>
      <c r="B11" s="39"/>
      <c r="C11" s="59"/>
      <c r="D11" s="31"/>
      <c r="E11" s="31"/>
      <c r="F11" s="31"/>
      <c r="G11" s="39"/>
      <c r="H11" s="7"/>
    </row>
    <row r="12" spans="1:8" ht="52.5" customHeight="1">
      <c r="A12" s="8" t="s">
        <v>0</v>
      </c>
      <c r="B12" s="8" t="s">
        <v>1</v>
      </c>
      <c r="C12" s="63" t="s">
        <v>2</v>
      </c>
      <c r="D12" s="10" t="s">
        <v>3</v>
      </c>
      <c r="E12" s="68" t="s">
        <v>4</v>
      </c>
      <c r="F12" s="69" t="s">
        <v>5</v>
      </c>
      <c r="G12" s="8" t="s">
        <v>6</v>
      </c>
      <c r="H12" s="7"/>
    </row>
    <row r="13" spans="1:8" ht="27" customHeight="1">
      <c r="A13" s="30"/>
      <c r="B13" s="16" t="s">
        <v>244</v>
      </c>
      <c r="C13" s="63">
        <v>988</v>
      </c>
      <c r="D13" s="22"/>
      <c r="E13" s="22"/>
      <c r="F13" s="22"/>
      <c r="G13" s="18">
        <f>G14</f>
        <v>2520.6000000000004</v>
      </c>
      <c r="H13" s="7"/>
    </row>
    <row r="14" spans="1:8" ht="21.75" customHeight="1">
      <c r="A14" s="29" t="s">
        <v>7</v>
      </c>
      <c r="B14" s="16" t="s">
        <v>8</v>
      </c>
      <c r="C14" s="63">
        <v>988</v>
      </c>
      <c r="D14" s="14" t="s">
        <v>9</v>
      </c>
      <c r="E14" s="14"/>
      <c r="F14" s="14"/>
      <c r="G14" s="15">
        <f>G15+G18+G29</f>
        <v>2520.6000000000004</v>
      </c>
      <c r="H14" s="7"/>
    </row>
    <row r="15" spans="1:8" ht="30" customHeight="1">
      <c r="A15" s="57" t="s">
        <v>183</v>
      </c>
      <c r="B15" s="16" t="s">
        <v>10</v>
      </c>
      <c r="C15" s="35" t="s">
        <v>182</v>
      </c>
      <c r="D15" s="14" t="s">
        <v>11</v>
      </c>
      <c r="E15" s="17"/>
      <c r="F15" s="17"/>
      <c r="G15" s="18">
        <f>G16</f>
        <v>977.5</v>
      </c>
      <c r="H15" s="7"/>
    </row>
    <row r="16" spans="1:8" ht="21" customHeight="1">
      <c r="A16" s="58"/>
      <c r="B16" s="19" t="s">
        <v>12</v>
      </c>
      <c r="C16" s="35" t="s">
        <v>182</v>
      </c>
      <c r="D16" s="17" t="s">
        <v>11</v>
      </c>
      <c r="E16" s="17" t="s">
        <v>13</v>
      </c>
      <c r="F16" s="17"/>
      <c r="G16" s="20">
        <f>G17</f>
        <v>977.5</v>
      </c>
      <c r="H16" s="7"/>
    </row>
    <row r="17" spans="1:8" ht="21" customHeight="1">
      <c r="A17" s="58"/>
      <c r="B17" s="13" t="s">
        <v>160</v>
      </c>
      <c r="C17" s="35" t="s">
        <v>182</v>
      </c>
      <c r="D17" s="17" t="s">
        <v>11</v>
      </c>
      <c r="E17" s="17" t="s">
        <v>13</v>
      </c>
      <c r="F17" s="17" t="s">
        <v>161</v>
      </c>
      <c r="G17" s="20">
        <v>977.5</v>
      </c>
      <c r="H17" s="7"/>
    </row>
    <row r="18" spans="1:8" ht="29.25" customHeight="1">
      <c r="A18" s="57" t="s">
        <v>184</v>
      </c>
      <c r="B18" s="16" t="s">
        <v>14</v>
      </c>
      <c r="C18" s="35" t="s">
        <v>182</v>
      </c>
      <c r="D18" s="14" t="s">
        <v>15</v>
      </c>
      <c r="E18" s="17"/>
      <c r="F18" s="17"/>
      <c r="G18" s="18">
        <f>G19+G21</f>
        <v>1483.1000000000001</v>
      </c>
      <c r="H18" s="7"/>
    </row>
    <row r="19" spans="1:8" ht="24" customHeight="1">
      <c r="A19" s="30"/>
      <c r="B19" s="13" t="s">
        <v>16</v>
      </c>
      <c r="C19" s="35" t="s">
        <v>182</v>
      </c>
      <c r="D19" s="17" t="s">
        <v>15</v>
      </c>
      <c r="E19" s="17" t="s">
        <v>17</v>
      </c>
      <c r="F19" s="17"/>
      <c r="G19" s="20">
        <f>G20</f>
        <v>103.7</v>
      </c>
      <c r="H19" s="7"/>
    </row>
    <row r="20" spans="1:8" ht="34.5" customHeight="1">
      <c r="A20" s="30"/>
      <c r="B20" s="13" t="s">
        <v>173</v>
      </c>
      <c r="C20" s="35" t="s">
        <v>182</v>
      </c>
      <c r="D20" s="17" t="s">
        <v>15</v>
      </c>
      <c r="E20" s="17" t="s">
        <v>17</v>
      </c>
      <c r="F20" s="17" t="s">
        <v>174</v>
      </c>
      <c r="G20" s="20">
        <v>103.7</v>
      </c>
      <c r="H20" s="7"/>
    </row>
    <row r="21" spans="1:8" ht="22.5" customHeight="1">
      <c r="A21" s="30"/>
      <c r="B21" s="13" t="s">
        <v>18</v>
      </c>
      <c r="C21" s="35" t="s">
        <v>182</v>
      </c>
      <c r="D21" s="17" t="s">
        <v>15</v>
      </c>
      <c r="E21" s="17" t="s">
        <v>19</v>
      </c>
      <c r="F21" s="17"/>
      <c r="G21" s="18">
        <f>G22+G23+G26</f>
        <v>1379.4</v>
      </c>
      <c r="H21" s="7"/>
    </row>
    <row r="22" spans="1:8" ht="22.5" customHeight="1">
      <c r="A22" s="30"/>
      <c r="B22" s="13" t="s">
        <v>160</v>
      </c>
      <c r="C22" s="35" t="s">
        <v>182</v>
      </c>
      <c r="D22" s="17" t="s">
        <v>15</v>
      </c>
      <c r="E22" s="17" t="s">
        <v>19</v>
      </c>
      <c r="F22" s="17" t="s">
        <v>161</v>
      </c>
      <c r="G22" s="20">
        <v>530.2</v>
      </c>
      <c r="H22" s="7"/>
    </row>
    <row r="23" spans="1:8" ht="14.25" customHeight="1">
      <c r="A23" s="30"/>
      <c r="B23" s="13" t="s">
        <v>104</v>
      </c>
      <c r="C23" s="35" t="s">
        <v>182</v>
      </c>
      <c r="D23" s="17" t="s">
        <v>15</v>
      </c>
      <c r="E23" s="17" t="s">
        <v>19</v>
      </c>
      <c r="F23" s="17" t="s">
        <v>103</v>
      </c>
      <c r="G23" s="20">
        <f>G24+G25</f>
        <v>840.2000000000002</v>
      </c>
      <c r="H23" s="7"/>
    </row>
    <row r="24" spans="1:8" ht="20.25" customHeight="1">
      <c r="A24" s="30"/>
      <c r="B24" s="13" t="s">
        <v>163</v>
      </c>
      <c r="C24" s="35" t="s">
        <v>182</v>
      </c>
      <c r="D24" s="17" t="s">
        <v>15</v>
      </c>
      <c r="E24" s="17" t="s">
        <v>19</v>
      </c>
      <c r="F24" s="17" t="s">
        <v>164</v>
      </c>
      <c r="G24" s="20">
        <f>59.6+4</f>
        <v>63.6</v>
      </c>
      <c r="H24" s="7"/>
    </row>
    <row r="25" spans="1:8" ht="26.25" customHeight="1">
      <c r="A25" s="30"/>
      <c r="B25" s="13" t="s">
        <v>178</v>
      </c>
      <c r="C25" s="35" t="s">
        <v>182</v>
      </c>
      <c r="D25" s="17" t="s">
        <v>15</v>
      </c>
      <c r="E25" s="17" t="s">
        <v>19</v>
      </c>
      <c r="F25" s="17" t="s">
        <v>166</v>
      </c>
      <c r="G25" s="20">
        <f>420+57.6+288.3+10.7</f>
        <v>776.6000000000001</v>
      </c>
      <c r="H25" s="7"/>
    </row>
    <row r="26" spans="1:8" ht="18.75" customHeight="1">
      <c r="A26" s="30"/>
      <c r="B26" s="13" t="s">
        <v>106</v>
      </c>
      <c r="C26" s="35" t="s">
        <v>182</v>
      </c>
      <c r="D26" s="17" t="s">
        <v>15</v>
      </c>
      <c r="E26" s="17" t="s">
        <v>19</v>
      </c>
      <c r="F26" s="22" t="s">
        <v>105</v>
      </c>
      <c r="G26" s="20">
        <f>G27+G28</f>
        <v>9</v>
      </c>
      <c r="H26" s="7"/>
    </row>
    <row r="27" spans="1:8" ht="21" customHeight="1">
      <c r="A27" s="30"/>
      <c r="B27" s="13" t="s">
        <v>167</v>
      </c>
      <c r="C27" s="35" t="s">
        <v>182</v>
      </c>
      <c r="D27" s="17" t="s">
        <v>15</v>
      </c>
      <c r="E27" s="17" t="s">
        <v>19</v>
      </c>
      <c r="F27" s="22" t="s">
        <v>169</v>
      </c>
      <c r="G27" s="20">
        <v>5</v>
      </c>
      <c r="H27" s="7"/>
    </row>
    <row r="28" spans="1:8" ht="21" customHeight="1">
      <c r="A28" s="30"/>
      <c r="B28" s="13" t="s">
        <v>168</v>
      </c>
      <c r="C28" s="35" t="s">
        <v>182</v>
      </c>
      <c r="D28" s="17" t="s">
        <v>15</v>
      </c>
      <c r="E28" s="17" t="s">
        <v>19</v>
      </c>
      <c r="F28" s="22" t="s">
        <v>170</v>
      </c>
      <c r="G28" s="20">
        <v>4</v>
      </c>
      <c r="H28" s="7"/>
    </row>
    <row r="29" spans="1:8" ht="27" customHeight="1">
      <c r="A29" s="57" t="s">
        <v>185</v>
      </c>
      <c r="B29" s="16" t="s">
        <v>33</v>
      </c>
      <c r="C29" s="35" t="s">
        <v>182</v>
      </c>
      <c r="D29" s="25" t="s">
        <v>34</v>
      </c>
      <c r="E29" s="22"/>
      <c r="F29" s="22"/>
      <c r="G29" s="18">
        <f>G30</f>
        <v>60</v>
      </c>
      <c r="H29" s="7"/>
    </row>
    <row r="30" spans="1:8" ht="27.75" customHeight="1">
      <c r="A30" s="30"/>
      <c r="B30" s="13" t="s">
        <v>112</v>
      </c>
      <c r="C30" s="35" t="s">
        <v>182</v>
      </c>
      <c r="D30" s="17" t="s">
        <v>34</v>
      </c>
      <c r="E30" s="22" t="s">
        <v>155</v>
      </c>
      <c r="F30" s="17"/>
      <c r="G30" s="20">
        <f>G31</f>
        <v>60</v>
      </c>
      <c r="H30" s="7"/>
    </row>
    <row r="31" spans="1:8" ht="18" customHeight="1">
      <c r="A31" s="30"/>
      <c r="B31" s="13" t="s">
        <v>168</v>
      </c>
      <c r="C31" s="35" t="s">
        <v>182</v>
      </c>
      <c r="D31" s="17" t="s">
        <v>34</v>
      </c>
      <c r="E31" s="22" t="s">
        <v>155</v>
      </c>
      <c r="F31" s="17" t="s">
        <v>170</v>
      </c>
      <c r="G31" s="20">
        <v>60</v>
      </c>
      <c r="H31" s="7"/>
    </row>
    <row r="32" spans="1:8" ht="24.75" customHeight="1">
      <c r="A32" s="8"/>
      <c r="B32" s="33" t="s">
        <v>181</v>
      </c>
      <c r="C32" s="63">
        <v>908</v>
      </c>
      <c r="D32" s="10"/>
      <c r="E32" s="10"/>
      <c r="F32" s="10"/>
      <c r="G32" s="11">
        <f>G33+G63+G67+G74+G106+G119+G125+G136+G140</f>
        <v>46017.16</v>
      </c>
      <c r="H32" s="7"/>
    </row>
    <row r="33" spans="1:8" ht="24.75" customHeight="1">
      <c r="A33" s="12" t="s">
        <v>37</v>
      </c>
      <c r="B33" s="16" t="s">
        <v>8</v>
      </c>
      <c r="C33" s="63">
        <v>908</v>
      </c>
      <c r="D33" s="14" t="s">
        <v>9</v>
      </c>
      <c r="E33" s="14"/>
      <c r="F33" s="14"/>
      <c r="G33" s="15">
        <f>G34+G48+G51</f>
        <v>11142.759999999998</v>
      </c>
      <c r="H33" s="7"/>
    </row>
    <row r="34" spans="1:10" ht="36" customHeight="1">
      <c r="A34" s="12" t="s">
        <v>40</v>
      </c>
      <c r="B34" s="16" t="s">
        <v>20</v>
      </c>
      <c r="C34" s="63">
        <v>908</v>
      </c>
      <c r="D34" s="14" t="s">
        <v>21</v>
      </c>
      <c r="E34" s="17"/>
      <c r="F34" s="17"/>
      <c r="G34" s="18">
        <f>G35+G37</f>
        <v>10015.06</v>
      </c>
      <c r="H34" s="9"/>
      <c r="I34" s="3"/>
      <c r="J34" s="3"/>
    </row>
    <row r="35" spans="1:10" ht="24.75" customHeight="1">
      <c r="A35" s="21"/>
      <c r="B35" s="13" t="s">
        <v>102</v>
      </c>
      <c r="C35" s="63">
        <v>908</v>
      </c>
      <c r="D35" s="22" t="s">
        <v>21</v>
      </c>
      <c r="E35" s="22" t="s">
        <v>22</v>
      </c>
      <c r="F35" s="23"/>
      <c r="G35" s="20">
        <f>G36</f>
        <v>977.5</v>
      </c>
      <c r="H35" s="9"/>
      <c r="I35" s="3"/>
      <c r="J35" s="3"/>
    </row>
    <row r="36" spans="1:10" ht="24.75" customHeight="1">
      <c r="A36" s="21"/>
      <c r="B36" s="13" t="s">
        <v>160</v>
      </c>
      <c r="C36" s="63">
        <v>908</v>
      </c>
      <c r="D36" s="17" t="s">
        <v>21</v>
      </c>
      <c r="E36" s="22" t="s">
        <v>22</v>
      </c>
      <c r="F36" s="17" t="s">
        <v>161</v>
      </c>
      <c r="G36" s="20">
        <v>977.5</v>
      </c>
      <c r="H36" s="9"/>
      <c r="I36" s="3"/>
      <c r="J36" s="3"/>
    </row>
    <row r="37" spans="1:10" ht="24.75" customHeight="1">
      <c r="A37" s="21"/>
      <c r="B37" s="13" t="s">
        <v>162</v>
      </c>
      <c r="C37" s="63">
        <v>908</v>
      </c>
      <c r="D37" s="17" t="s">
        <v>21</v>
      </c>
      <c r="E37" s="22" t="s">
        <v>151</v>
      </c>
      <c r="F37" s="17"/>
      <c r="G37" s="20">
        <f>G38+G46</f>
        <v>9037.56</v>
      </c>
      <c r="H37" s="9"/>
      <c r="I37" s="3"/>
      <c r="J37" s="3"/>
    </row>
    <row r="38" spans="1:8" ht="24.75" customHeight="1">
      <c r="A38" s="21"/>
      <c r="B38" s="13" t="s">
        <v>23</v>
      </c>
      <c r="C38" s="63">
        <v>908</v>
      </c>
      <c r="D38" s="22" t="s">
        <v>21</v>
      </c>
      <c r="E38" s="22" t="s">
        <v>24</v>
      </c>
      <c r="F38" s="23"/>
      <c r="G38" s="20">
        <f>G39+G40+G43</f>
        <v>9032.56</v>
      </c>
      <c r="H38" s="7"/>
    </row>
    <row r="39" spans="1:8" ht="24.75" customHeight="1">
      <c r="A39" s="21"/>
      <c r="B39" s="13" t="s">
        <v>160</v>
      </c>
      <c r="C39" s="63">
        <v>908</v>
      </c>
      <c r="D39" s="22" t="s">
        <v>21</v>
      </c>
      <c r="E39" s="22" t="s">
        <v>24</v>
      </c>
      <c r="F39" s="17" t="s">
        <v>161</v>
      </c>
      <c r="G39" s="20">
        <v>6684.7</v>
      </c>
      <c r="H39" s="7"/>
    </row>
    <row r="40" spans="1:8" ht="24.75" customHeight="1">
      <c r="A40" s="21"/>
      <c r="B40" s="13" t="s">
        <v>104</v>
      </c>
      <c r="C40" s="63">
        <v>908</v>
      </c>
      <c r="D40" s="22" t="s">
        <v>21</v>
      </c>
      <c r="E40" s="22" t="s">
        <v>24</v>
      </c>
      <c r="F40" s="17" t="s">
        <v>103</v>
      </c>
      <c r="G40" s="20">
        <f>G41+G42</f>
        <v>2295.8599999999997</v>
      </c>
      <c r="H40" s="7"/>
    </row>
    <row r="41" spans="1:8" ht="24.75" customHeight="1">
      <c r="A41" s="21"/>
      <c r="B41" s="13" t="s">
        <v>163</v>
      </c>
      <c r="C41" s="63">
        <v>908</v>
      </c>
      <c r="D41" s="22" t="s">
        <v>21</v>
      </c>
      <c r="E41" s="22" t="s">
        <v>24</v>
      </c>
      <c r="F41" s="17" t="s">
        <v>164</v>
      </c>
      <c r="G41" s="20">
        <f>44.4+169.4+0.6+1.8+250</f>
        <v>466.20000000000005</v>
      </c>
      <c r="H41" s="7"/>
    </row>
    <row r="42" spans="1:8" ht="24.75" customHeight="1">
      <c r="A42" s="21"/>
      <c r="B42" s="13" t="s">
        <v>178</v>
      </c>
      <c r="C42" s="63">
        <v>908</v>
      </c>
      <c r="D42" s="22" t="s">
        <v>21</v>
      </c>
      <c r="E42" s="22" t="s">
        <v>24</v>
      </c>
      <c r="F42" s="17" t="s">
        <v>166</v>
      </c>
      <c r="G42" s="20">
        <f>18+198+7.4+24.9+14.2+15+10+5.6+120+255+76.26+300+4+23.1+27+12.5+20+36+40+50+35+250+50+165.9+20+1.8+50+250-250</f>
        <v>1829.6599999999999</v>
      </c>
      <c r="H42" s="7"/>
    </row>
    <row r="43" spans="1:8" ht="24.75" customHeight="1">
      <c r="A43" s="21"/>
      <c r="B43" s="13" t="s">
        <v>106</v>
      </c>
      <c r="C43" s="63">
        <v>908</v>
      </c>
      <c r="D43" s="22" t="s">
        <v>21</v>
      </c>
      <c r="E43" s="22" t="s">
        <v>24</v>
      </c>
      <c r="F43" s="17" t="s">
        <v>105</v>
      </c>
      <c r="G43" s="51">
        <f>G44+G45</f>
        <v>52</v>
      </c>
      <c r="H43" s="7"/>
    </row>
    <row r="44" spans="1:8" ht="24.75" customHeight="1">
      <c r="A44" s="21"/>
      <c r="B44" s="13" t="s">
        <v>167</v>
      </c>
      <c r="C44" s="63">
        <v>908</v>
      </c>
      <c r="D44" s="22" t="s">
        <v>21</v>
      </c>
      <c r="E44" s="22" t="s">
        <v>24</v>
      </c>
      <c r="F44" s="17" t="s">
        <v>169</v>
      </c>
      <c r="G44" s="20">
        <v>40</v>
      </c>
      <c r="H44" s="7"/>
    </row>
    <row r="45" spans="1:8" ht="24.75" customHeight="1">
      <c r="A45" s="21"/>
      <c r="B45" s="13" t="s">
        <v>168</v>
      </c>
      <c r="C45" s="63">
        <v>908</v>
      </c>
      <c r="D45" s="22" t="s">
        <v>21</v>
      </c>
      <c r="E45" s="22" t="s">
        <v>24</v>
      </c>
      <c r="F45" s="17" t="s">
        <v>170</v>
      </c>
      <c r="G45" s="20">
        <v>12</v>
      </c>
      <c r="H45" s="7"/>
    </row>
    <row r="46" spans="1:8" ht="24.75" customHeight="1">
      <c r="A46" s="21"/>
      <c r="B46" s="13" t="s">
        <v>25</v>
      </c>
      <c r="C46" s="63">
        <v>908</v>
      </c>
      <c r="D46" s="17" t="s">
        <v>21</v>
      </c>
      <c r="E46" s="17" t="s">
        <v>26</v>
      </c>
      <c r="F46" s="17"/>
      <c r="G46" s="34">
        <f>G47</f>
        <v>5</v>
      </c>
      <c r="H46" s="7"/>
    </row>
    <row r="47" spans="1:8" ht="24.75" customHeight="1">
      <c r="A47" s="21"/>
      <c r="B47" s="13" t="s">
        <v>27</v>
      </c>
      <c r="C47" s="63">
        <v>908</v>
      </c>
      <c r="D47" s="17" t="s">
        <v>21</v>
      </c>
      <c r="E47" s="17" t="s">
        <v>26</v>
      </c>
      <c r="F47" s="17" t="s">
        <v>28</v>
      </c>
      <c r="G47" s="34">
        <v>5</v>
      </c>
      <c r="H47" s="7"/>
    </row>
    <row r="48" spans="1:8" ht="24.75" customHeight="1">
      <c r="A48" s="12" t="s">
        <v>186</v>
      </c>
      <c r="B48" s="16" t="s">
        <v>29</v>
      </c>
      <c r="C48" s="63">
        <v>908</v>
      </c>
      <c r="D48" s="25" t="s">
        <v>30</v>
      </c>
      <c r="E48" s="23"/>
      <c r="F48" s="23"/>
      <c r="G48" s="18">
        <f>G49</f>
        <v>100</v>
      </c>
      <c r="H48" s="7"/>
    </row>
    <row r="49" spans="1:8" ht="24.75" customHeight="1">
      <c r="A49" s="21"/>
      <c r="B49" s="13" t="s">
        <v>31</v>
      </c>
      <c r="C49" s="63">
        <v>908</v>
      </c>
      <c r="D49" s="17" t="s">
        <v>30</v>
      </c>
      <c r="E49" s="17" t="s">
        <v>32</v>
      </c>
      <c r="F49" s="17"/>
      <c r="G49" s="20">
        <f>G50</f>
        <v>100</v>
      </c>
      <c r="H49" s="7"/>
    </row>
    <row r="50" spans="1:8" ht="24.75" customHeight="1">
      <c r="A50" s="21"/>
      <c r="B50" s="13" t="s">
        <v>107</v>
      </c>
      <c r="C50" s="63">
        <v>908</v>
      </c>
      <c r="D50" s="17" t="s">
        <v>30</v>
      </c>
      <c r="E50" s="17" t="s">
        <v>32</v>
      </c>
      <c r="F50" s="17" t="s">
        <v>108</v>
      </c>
      <c r="G50" s="20">
        <v>100</v>
      </c>
      <c r="H50" s="7"/>
    </row>
    <row r="51" spans="1:8" ht="24.75" customHeight="1">
      <c r="A51" s="12" t="s">
        <v>187</v>
      </c>
      <c r="B51" s="16" t="s">
        <v>33</v>
      </c>
      <c r="C51" s="60">
        <v>908</v>
      </c>
      <c r="D51" s="25" t="s">
        <v>34</v>
      </c>
      <c r="E51" s="23"/>
      <c r="F51" s="23"/>
      <c r="G51" s="18">
        <f>G54+G52+G61</f>
        <v>1027.6999999999998</v>
      </c>
      <c r="H51" s="7"/>
    </row>
    <row r="52" spans="1:8" ht="24.75" customHeight="1">
      <c r="A52" s="12"/>
      <c r="B52" s="16" t="s">
        <v>190</v>
      </c>
      <c r="C52" s="63">
        <v>908</v>
      </c>
      <c r="D52" s="22" t="s">
        <v>34</v>
      </c>
      <c r="E52" s="22" t="s">
        <v>191</v>
      </c>
      <c r="F52" s="23"/>
      <c r="G52" s="18">
        <f>G53</f>
        <v>59.8</v>
      </c>
      <c r="H52" s="7"/>
    </row>
    <row r="53" spans="1:8" ht="24.75" customHeight="1">
      <c r="A53" s="12"/>
      <c r="B53" s="13" t="s">
        <v>178</v>
      </c>
      <c r="C53" s="63">
        <v>908</v>
      </c>
      <c r="D53" s="22" t="s">
        <v>34</v>
      </c>
      <c r="E53" s="22" t="s">
        <v>191</v>
      </c>
      <c r="F53" s="17" t="s">
        <v>166</v>
      </c>
      <c r="G53" s="20">
        <v>59.8</v>
      </c>
      <c r="H53" s="7"/>
    </row>
    <row r="54" spans="1:8" ht="24.75" customHeight="1">
      <c r="A54" s="12"/>
      <c r="B54" s="16" t="s">
        <v>175</v>
      </c>
      <c r="C54" s="60">
        <v>908</v>
      </c>
      <c r="D54" s="25" t="s">
        <v>34</v>
      </c>
      <c r="E54" s="25" t="s">
        <v>209</v>
      </c>
      <c r="F54" s="23"/>
      <c r="G54" s="18">
        <f>G55+G57+G59</f>
        <v>942.9</v>
      </c>
      <c r="H54" s="7"/>
    </row>
    <row r="55" spans="1:9" ht="36" customHeight="1">
      <c r="A55" s="21"/>
      <c r="B55" s="16" t="s">
        <v>35</v>
      </c>
      <c r="C55" s="63">
        <v>908</v>
      </c>
      <c r="D55" s="22" t="s">
        <v>34</v>
      </c>
      <c r="E55" s="22" t="s">
        <v>36</v>
      </c>
      <c r="F55" s="26"/>
      <c r="G55" s="18">
        <f>G56</f>
        <v>493.3</v>
      </c>
      <c r="H55" s="7"/>
      <c r="I55" s="4"/>
    </row>
    <row r="56" spans="1:8" ht="24.75" customHeight="1">
      <c r="A56" s="21"/>
      <c r="B56" s="13" t="s">
        <v>110</v>
      </c>
      <c r="C56" s="63">
        <v>908</v>
      </c>
      <c r="D56" s="17" t="s">
        <v>34</v>
      </c>
      <c r="E56" s="22" t="s">
        <v>36</v>
      </c>
      <c r="F56" s="17" t="s">
        <v>109</v>
      </c>
      <c r="G56" s="20">
        <v>493.3</v>
      </c>
      <c r="H56" s="7"/>
    </row>
    <row r="57" spans="1:8" ht="24.75" customHeight="1">
      <c r="A57" s="21"/>
      <c r="B57" s="16" t="s">
        <v>130</v>
      </c>
      <c r="C57" s="63">
        <v>908</v>
      </c>
      <c r="D57" s="17" t="s">
        <v>34</v>
      </c>
      <c r="E57" s="22" t="s">
        <v>111</v>
      </c>
      <c r="F57" s="17"/>
      <c r="G57" s="18">
        <f>G58</f>
        <v>350</v>
      </c>
      <c r="H57" s="7"/>
    </row>
    <row r="58" spans="1:8" ht="24.75" customHeight="1">
      <c r="A58" s="21"/>
      <c r="B58" s="13" t="s">
        <v>178</v>
      </c>
      <c r="C58" s="63">
        <v>908</v>
      </c>
      <c r="D58" s="17" t="s">
        <v>34</v>
      </c>
      <c r="E58" s="22" t="s">
        <v>111</v>
      </c>
      <c r="F58" s="17" t="s">
        <v>166</v>
      </c>
      <c r="G58" s="20">
        <v>350</v>
      </c>
      <c r="H58" s="7"/>
    </row>
    <row r="59" spans="1:8" ht="48" customHeight="1">
      <c r="A59" s="21"/>
      <c r="B59" s="16" t="s">
        <v>225</v>
      </c>
      <c r="C59" s="63">
        <v>908</v>
      </c>
      <c r="D59" s="17" t="s">
        <v>34</v>
      </c>
      <c r="E59" s="22" t="s">
        <v>226</v>
      </c>
      <c r="F59" s="17"/>
      <c r="G59" s="18">
        <f>G60</f>
        <v>99.6</v>
      </c>
      <c r="H59" s="7"/>
    </row>
    <row r="60" spans="1:8" ht="24.75" customHeight="1">
      <c r="A60" s="21"/>
      <c r="B60" s="13" t="s">
        <v>178</v>
      </c>
      <c r="C60" s="63">
        <v>908</v>
      </c>
      <c r="D60" s="17" t="s">
        <v>34</v>
      </c>
      <c r="E60" s="22" t="s">
        <v>226</v>
      </c>
      <c r="F60" s="17" t="s">
        <v>166</v>
      </c>
      <c r="G60" s="20">
        <v>99.6</v>
      </c>
      <c r="H60" s="7"/>
    </row>
    <row r="61" spans="1:8" ht="24.75" customHeight="1">
      <c r="A61" s="21"/>
      <c r="B61" s="16" t="s">
        <v>192</v>
      </c>
      <c r="C61" s="63">
        <v>908</v>
      </c>
      <c r="D61" s="17" t="s">
        <v>34</v>
      </c>
      <c r="E61" s="22" t="s">
        <v>193</v>
      </c>
      <c r="F61" s="14"/>
      <c r="G61" s="18">
        <f>G62</f>
        <v>25</v>
      </c>
      <c r="H61" s="7"/>
    </row>
    <row r="62" spans="1:8" ht="24.75" customHeight="1">
      <c r="A62" s="21"/>
      <c r="B62" s="13" t="s">
        <v>178</v>
      </c>
      <c r="C62" s="63">
        <v>908</v>
      </c>
      <c r="D62" s="17" t="s">
        <v>34</v>
      </c>
      <c r="E62" s="22" t="s">
        <v>193</v>
      </c>
      <c r="F62" s="17" t="s">
        <v>166</v>
      </c>
      <c r="G62" s="20">
        <v>25</v>
      </c>
      <c r="H62" s="7"/>
    </row>
    <row r="63" spans="1:8" s="5" customFormat="1" ht="24.75" customHeight="1">
      <c r="A63" s="12" t="s">
        <v>43</v>
      </c>
      <c r="B63" s="16" t="s">
        <v>38</v>
      </c>
      <c r="C63" s="63">
        <v>908</v>
      </c>
      <c r="D63" s="25" t="s">
        <v>39</v>
      </c>
      <c r="E63" s="26"/>
      <c r="F63" s="26"/>
      <c r="G63" s="18">
        <f>G64</f>
        <v>48.3</v>
      </c>
      <c r="H63" s="7"/>
    </row>
    <row r="64" spans="1:8" ht="31.5" customHeight="1">
      <c r="A64" s="12" t="s">
        <v>46</v>
      </c>
      <c r="B64" s="16" t="s">
        <v>41</v>
      </c>
      <c r="C64" s="63">
        <v>908</v>
      </c>
      <c r="D64" s="25" t="s">
        <v>42</v>
      </c>
      <c r="E64" s="23"/>
      <c r="F64" s="23"/>
      <c r="G64" s="18">
        <f>G65</f>
        <v>48.3</v>
      </c>
      <c r="H64" s="7"/>
    </row>
    <row r="65" spans="1:8" ht="42.75" customHeight="1">
      <c r="A65" s="21"/>
      <c r="B65" s="13" t="s">
        <v>113</v>
      </c>
      <c r="C65" s="63">
        <v>908</v>
      </c>
      <c r="D65" s="17" t="s">
        <v>42</v>
      </c>
      <c r="E65" s="17" t="s">
        <v>152</v>
      </c>
      <c r="F65" s="17"/>
      <c r="G65" s="20">
        <f>G66</f>
        <v>48.3</v>
      </c>
      <c r="H65" s="7"/>
    </row>
    <row r="66" spans="1:8" ht="24.75" customHeight="1">
      <c r="A66" s="21"/>
      <c r="B66" s="13" t="s">
        <v>165</v>
      </c>
      <c r="C66" s="63">
        <v>908</v>
      </c>
      <c r="D66" s="17" t="s">
        <v>42</v>
      </c>
      <c r="E66" s="17" t="s">
        <v>152</v>
      </c>
      <c r="F66" s="17" t="s">
        <v>166</v>
      </c>
      <c r="G66" s="20">
        <v>48.3</v>
      </c>
      <c r="H66" s="7"/>
    </row>
    <row r="67" spans="1:8" ht="24.75" customHeight="1">
      <c r="A67" s="12" t="s">
        <v>63</v>
      </c>
      <c r="B67" s="16" t="s">
        <v>100</v>
      </c>
      <c r="C67" s="63">
        <v>908</v>
      </c>
      <c r="D67" s="14" t="s">
        <v>97</v>
      </c>
      <c r="E67" s="17"/>
      <c r="F67" s="17"/>
      <c r="G67" s="18">
        <f>G68</f>
        <v>239.4</v>
      </c>
      <c r="H67" s="7"/>
    </row>
    <row r="68" spans="1:8" ht="24.75" customHeight="1">
      <c r="A68" s="12" t="s">
        <v>66</v>
      </c>
      <c r="B68" s="16" t="s">
        <v>101</v>
      </c>
      <c r="C68" s="63">
        <v>908</v>
      </c>
      <c r="D68" s="14" t="s">
        <v>98</v>
      </c>
      <c r="E68" s="17"/>
      <c r="F68" s="17"/>
      <c r="G68" s="18">
        <f>G69</f>
        <v>239.4</v>
      </c>
      <c r="H68" s="7"/>
    </row>
    <row r="69" spans="1:8" ht="24.75" customHeight="1">
      <c r="A69" s="21"/>
      <c r="B69" s="16" t="s">
        <v>158</v>
      </c>
      <c r="C69" s="63">
        <v>908</v>
      </c>
      <c r="D69" s="14" t="s">
        <v>98</v>
      </c>
      <c r="E69" s="14" t="s">
        <v>159</v>
      </c>
      <c r="F69" s="17"/>
      <c r="G69" s="18">
        <f>G70+G72</f>
        <v>239.4</v>
      </c>
      <c r="H69" s="7"/>
    </row>
    <row r="70" spans="1:8" ht="24.75" customHeight="1">
      <c r="A70" s="21"/>
      <c r="B70" s="52" t="s">
        <v>137</v>
      </c>
      <c r="C70" s="63">
        <v>908</v>
      </c>
      <c r="D70" s="50" t="s">
        <v>98</v>
      </c>
      <c r="E70" s="17" t="s">
        <v>99</v>
      </c>
      <c r="F70" s="49"/>
      <c r="G70" s="20">
        <f>G71</f>
        <v>53.4</v>
      </c>
      <c r="H70" s="7"/>
    </row>
    <row r="71" spans="1:8" ht="24.75" customHeight="1">
      <c r="A71" s="21"/>
      <c r="B71" s="54" t="s">
        <v>138</v>
      </c>
      <c r="C71" s="63">
        <v>908</v>
      </c>
      <c r="D71" s="50" t="s">
        <v>98</v>
      </c>
      <c r="E71" s="17" t="s">
        <v>99</v>
      </c>
      <c r="F71" s="48" t="s">
        <v>114</v>
      </c>
      <c r="G71" s="20">
        <v>53.4</v>
      </c>
      <c r="H71" s="7"/>
    </row>
    <row r="72" spans="1:8" ht="24.75" customHeight="1">
      <c r="A72" s="21"/>
      <c r="B72" s="52" t="s">
        <v>171</v>
      </c>
      <c r="C72" s="63">
        <v>908</v>
      </c>
      <c r="D72" s="50" t="s">
        <v>98</v>
      </c>
      <c r="E72" s="17" t="s">
        <v>139</v>
      </c>
      <c r="F72" s="49"/>
      <c r="G72" s="20">
        <f>G73</f>
        <v>186</v>
      </c>
      <c r="H72" s="7"/>
    </row>
    <row r="73" spans="1:8" ht="24.75" customHeight="1">
      <c r="A73" s="21"/>
      <c r="B73" s="54" t="s">
        <v>138</v>
      </c>
      <c r="C73" s="63">
        <v>908</v>
      </c>
      <c r="D73" s="50" t="s">
        <v>98</v>
      </c>
      <c r="E73" s="17" t="s">
        <v>139</v>
      </c>
      <c r="F73" s="48" t="s">
        <v>114</v>
      </c>
      <c r="G73" s="20">
        <v>186</v>
      </c>
      <c r="H73" s="7"/>
    </row>
    <row r="74" spans="1:8" ht="24.75" customHeight="1">
      <c r="A74" s="12" t="s">
        <v>71</v>
      </c>
      <c r="B74" s="16" t="s">
        <v>44</v>
      </c>
      <c r="C74" s="63">
        <v>908</v>
      </c>
      <c r="D74" s="14" t="s">
        <v>45</v>
      </c>
      <c r="E74" s="14"/>
      <c r="F74" s="14"/>
      <c r="G74" s="18">
        <f>G75+G102</f>
        <v>19234.300000000003</v>
      </c>
      <c r="H74" s="7"/>
    </row>
    <row r="75" spans="1:8" ht="24.75" customHeight="1">
      <c r="A75" s="12" t="s">
        <v>210</v>
      </c>
      <c r="B75" s="16" t="s">
        <v>47</v>
      </c>
      <c r="C75" s="63">
        <v>908</v>
      </c>
      <c r="D75" s="25" t="s">
        <v>48</v>
      </c>
      <c r="E75" s="25" t="s">
        <v>172</v>
      </c>
      <c r="F75" s="23"/>
      <c r="G75" s="18">
        <f>G76+G83+G86+G93</f>
        <v>16334.100000000002</v>
      </c>
      <c r="H75" s="7"/>
    </row>
    <row r="76" spans="1:9" ht="24.75" customHeight="1">
      <c r="A76" s="12" t="s">
        <v>211</v>
      </c>
      <c r="B76" s="16" t="s">
        <v>153</v>
      </c>
      <c r="C76" s="60">
        <v>908</v>
      </c>
      <c r="D76" s="25" t="s">
        <v>48</v>
      </c>
      <c r="E76" s="25" t="s">
        <v>49</v>
      </c>
      <c r="F76" s="26"/>
      <c r="G76" s="36">
        <f>G77+G79+G81</f>
        <v>8917.800000000001</v>
      </c>
      <c r="H76" s="7"/>
      <c r="I76" s="64"/>
    </row>
    <row r="77" spans="1:8" ht="24.75" customHeight="1">
      <c r="A77" s="21"/>
      <c r="B77" s="13" t="s">
        <v>154</v>
      </c>
      <c r="C77" s="63">
        <v>908</v>
      </c>
      <c r="D77" s="22" t="s">
        <v>48</v>
      </c>
      <c r="E77" s="22" t="s">
        <v>50</v>
      </c>
      <c r="F77" s="23"/>
      <c r="G77" s="20">
        <f>G78</f>
        <v>8417.5</v>
      </c>
      <c r="H77" s="7"/>
    </row>
    <row r="78" spans="1:8" ht="24.75" customHeight="1">
      <c r="A78" s="21"/>
      <c r="B78" s="13" t="s">
        <v>178</v>
      </c>
      <c r="C78" s="63">
        <v>908</v>
      </c>
      <c r="D78" s="22" t="s">
        <v>48</v>
      </c>
      <c r="E78" s="22" t="s">
        <v>50</v>
      </c>
      <c r="F78" s="22" t="s">
        <v>166</v>
      </c>
      <c r="G78" s="20">
        <f>8193.9+223.6</f>
        <v>8417.5</v>
      </c>
      <c r="H78" s="7"/>
    </row>
    <row r="79" spans="1:8" ht="24.75" customHeight="1">
      <c r="A79" s="21"/>
      <c r="B79" s="13" t="s">
        <v>51</v>
      </c>
      <c r="C79" s="63">
        <v>908</v>
      </c>
      <c r="D79" s="22" t="s">
        <v>48</v>
      </c>
      <c r="E79" s="22" t="s">
        <v>52</v>
      </c>
      <c r="F79" s="23"/>
      <c r="G79" s="20">
        <f>G80</f>
        <v>179.7</v>
      </c>
      <c r="H79" s="7"/>
    </row>
    <row r="80" spans="1:8" ht="24.75" customHeight="1">
      <c r="A80" s="21"/>
      <c r="B80" s="13" t="s">
        <v>178</v>
      </c>
      <c r="C80" s="63">
        <v>908</v>
      </c>
      <c r="D80" s="17" t="s">
        <v>48</v>
      </c>
      <c r="E80" s="22" t="s">
        <v>52</v>
      </c>
      <c r="F80" s="17" t="s">
        <v>166</v>
      </c>
      <c r="G80" s="20">
        <f>179.7</f>
        <v>179.7</v>
      </c>
      <c r="H80" s="7"/>
    </row>
    <row r="81" spans="1:8" ht="42.75" customHeight="1">
      <c r="A81" s="21"/>
      <c r="B81" s="27" t="s">
        <v>115</v>
      </c>
      <c r="C81" s="63">
        <v>908</v>
      </c>
      <c r="D81" s="17" t="s">
        <v>48</v>
      </c>
      <c r="E81" s="22" t="s">
        <v>53</v>
      </c>
      <c r="F81" s="17"/>
      <c r="G81" s="20">
        <f>G82</f>
        <v>320.6</v>
      </c>
      <c r="H81" s="7"/>
    </row>
    <row r="82" spans="1:8" ht="24.75" customHeight="1">
      <c r="A82" s="21"/>
      <c r="B82" s="13" t="s">
        <v>178</v>
      </c>
      <c r="C82" s="63">
        <v>908</v>
      </c>
      <c r="D82" s="17" t="s">
        <v>48</v>
      </c>
      <c r="E82" s="22" t="s">
        <v>53</v>
      </c>
      <c r="F82" s="17" t="s">
        <v>166</v>
      </c>
      <c r="G82" s="20">
        <f>320.6</f>
        <v>320.6</v>
      </c>
      <c r="H82" s="7"/>
    </row>
    <row r="83" spans="1:8" ht="24.75" customHeight="1">
      <c r="A83" s="12" t="s">
        <v>212</v>
      </c>
      <c r="B83" s="16" t="s">
        <v>116</v>
      </c>
      <c r="C83" s="60">
        <v>908</v>
      </c>
      <c r="D83" s="25" t="s">
        <v>48</v>
      </c>
      <c r="E83" s="25" t="s">
        <v>54</v>
      </c>
      <c r="F83" s="26"/>
      <c r="G83" s="18">
        <f>G84</f>
        <v>28.7</v>
      </c>
      <c r="H83" s="7"/>
    </row>
    <row r="84" spans="1:8" ht="24.75" customHeight="1">
      <c r="A84" s="21"/>
      <c r="B84" s="54" t="s">
        <v>140</v>
      </c>
      <c r="C84" s="63">
        <v>908</v>
      </c>
      <c r="D84" s="48" t="s">
        <v>48</v>
      </c>
      <c r="E84" s="17" t="s">
        <v>55</v>
      </c>
      <c r="F84" s="49"/>
      <c r="G84" s="20">
        <f>G85</f>
        <v>28.7</v>
      </c>
      <c r="H84" s="7"/>
    </row>
    <row r="85" spans="1:8" ht="24.75" customHeight="1">
      <c r="A85" s="21"/>
      <c r="B85" s="13" t="s">
        <v>178</v>
      </c>
      <c r="C85" s="63">
        <v>908</v>
      </c>
      <c r="D85" s="48" t="s">
        <v>48</v>
      </c>
      <c r="E85" s="17" t="s">
        <v>55</v>
      </c>
      <c r="F85" s="48" t="s">
        <v>166</v>
      </c>
      <c r="G85" s="20">
        <f>28.7</f>
        <v>28.7</v>
      </c>
      <c r="H85" s="7"/>
    </row>
    <row r="86" spans="1:8" ht="24.75" customHeight="1">
      <c r="A86" s="12" t="s">
        <v>213</v>
      </c>
      <c r="B86" s="16" t="s">
        <v>56</v>
      </c>
      <c r="C86" s="60">
        <v>908</v>
      </c>
      <c r="D86" s="25" t="s">
        <v>48</v>
      </c>
      <c r="E86" s="25" t="s">
        <v>57</v>
      </c>
      <c r="F86" s="26"/>
      <c r="G86" s="18">
        <f>G87+G91+G89</f>
        <v>4544.6</v>
      </c>
      <c r="H86" s="7"/>
    </row>
    <row r="87" spans="1:8" ht="24.75" customHeight="1">
      <c r="A87" s="21"/>
      <c r="B87" s="13" t="s">
        <v>117</v>
      </c>
      <c r="C87" s="63">
        <v>908</v>
      </c>
      <c r="D87" s="22" t="s">
        <v>48</v>
      </c>
      <c r="E87" s="22" t="s">
        <v>58</v>
      </c>
      <c r="F87" s="23"/>
      <c r="G87" s="20">
        <f>G88</f>
        <v>1007.8</v>
      </c>
      <c r="H87" s="7"/>
    </row>
    <row r="88" spans="1:8" ht="24.75" customHeight="1">
      <c r="A88" s="21"/>
      <c r="B88" s="13" t="s">
        <v>178</v>
      </c>
      <c r="C88" s="63">
        <v>908</v>
      </c>
      <c r="D88" s="17" t="s">
        <v>48</v>
      </c>
      <c r="E88" s="17" t="s">
        <v>58</v>
      </c>
      <c r="F88" s="17" t="s">
        <v>166</v>
      </c>
      <c r="G88" s="20">
        <f>996.8+11</f>
        <v>1007.8</v>
      </c>
      <c r="H88" s="7"/>
    </row>
    <row r="89" spans="1:8" ht="24.75" customHeight="1">
      <c r="A89" s="21"/>
      <c r="B89" s="13" t="s">
        <v>118</v>
      </c>
      <c r="C89" s="63">
        <v>908</v>
      </c>
      <c r="D89" s="17" t="s">
        <v>48</v>
      </c>
      <c r="E89" s="17" t="s">
        <v>59</v>
      </c>
      <c r="F89" s="17"/>
      <c r="G89" s="20">
        <f>G90</f>
        <v>994.6</v>
      </c>
      <c r="H89" s="7"/>
    </row>
    <row r="90" spans="1:8" ht="24.75" customHeight="1">
      <c r="A90" s="21"/>
      <c r="B90" s="13" t="s">
        <v>178</v>
      </c>
      <c r="C90" s="63">
        <v>908</v>
      </c>
      <c r="D90" s="17" t="s">
        <v>48</v>
      </c>
      <c r="E90" s="17" t="s">
        <v>59</v>
      </c>
      <c r="F90" s="17" t="s">
        <v>166</v>
      </c>
      <c r="G90" s="20">
        <f>994.6</f>
        <v>994.6</v>
      </c>
      <c r="H90" s="7"/>
    </row>
    <row r="91" spans="1:8" ht="24.75" customHeight="1">
      <c r="A91" s="21"/>
      <c r="B91" s="13" t="s">
        <v>120</v>
      </c>
      <c r="C91" s="63">
        <v>908</v>
      </c>
      <c r="D91" s="22" t="s">
        <v>48</v>
      </c>
      <c r="E91" s="22" t="s">
        <v>119</v>
      </c>
      <c r="F91" s="23"/>
      <c r="G91" s="20">
        <f>G92</f>
        <v>2542.2</v>
      </c>
      <c r="H91" s="7"/>
    </row>
    <row r="92" spans="1:8" ht="24.75" customHeight="1">
      <c r="A92" s="21"/>
      <c r="B92" s="13" t="s">
        <v>178</v>
      </c>
      <c r="C92" s="63">
        <v>908</v>
      </c>
      <c r="D92" s="17" t="s">
        <v>48</v>
      </c>
      <c r="E92" s="17" t="s">
        <v>119</v>
      </c>
      <c r="F92" s="17" t="s">
        <v>166</v>
      </c>
      <c r="G92" s="20">
        <f>2542.2</f>
        <v>2542.2</v>
      </c>
      <c r="H92" s="7"/>
    </row>
    <row r="93" spans="1:8" ht="24.75" customHeight="1">
      <c r="A93" s="12" t="s">
        <v>214</v>
      </c>
      <c r="B93" s="16" t="s">
        <v>121</v>
      </c>
      <c r="C93" s="60">
        <v>908</v>
      </c>
      <c r="D93" s="14" t="s">
        <v>48</v>
      </c>
      <c r="E93" s="14" t="s">
        <v>60</v>
      </c>
      <c r="F93" s="14"/>
      <c r="G93" s="18">
        <f>G94+G96+G100+G98</f>
        <v>2843</v>
      </c>
      <c r="H93" s="7"/>
    </row>
    <row r="94" spans="1:8" ht="24.75" customHeight="1">
      <c r="A94" s="21"/>
      <c r="B94" s="13" t="s">
        <v>122</v>
      </c>
      <c r="C94" s="63">
        <v>908</v>
      </c>
      <c r="D94" s="17" t="s">
        <v>48</v>
      </c>
      <c r="E94" s="17" t="s">
        <v>61</v>
      </c>
      <c r="F94" s="17"/>
      <c r="G94" s="20">
        <f>G95</f>
        <v>2279</v>
      </c>
      <c r="H94" s="7"/>
    </row>
    <row r="95" spans="1:8" ht="24.75" customHeight="1">
      <c r="A95" s="21"/>
      <c r="B95" s="13" t="s">
        <v>178</v>
      </c>
      <c r="C95" s="63">
        <v>908</v>
      </c>
      <c r="D95" s="17" t="s">
        <v>48</v>
      </c>
      <c r="E95" s="17" t="s">
        <v>61</v>
      </c>
      <c r="F95" s="17" t="s">
        <v>166</v>
      </c>
      <c r="G95" s="20">
        <v>2279</v>
      </c>
      <c r="H95" s="7"/>
    </row>
    <row r="96" spans="1:8" ht="24.75" customHeight="1">
      <c r="A96" s="21"/>
      <c r="B96" s="13" t="s">
        <v>141</v>
      </c>
      <c r="C96" s="63">
        <v>908</v>
      </c>
      <c r="D96" s="17" t="s">
        <v>48</v>
      </c>
      <c r="E96" s="17" t="s">
        <v>62</v>
      </c>
      <c r="F96" s="17"/>
      <c r="G96" s="20">
        <f>G97</f>
        <v>348</v>
      </c>
      <c r="H96" s="7"/>
    </row>
    <row r="97" spans="1:8" ht="24.75" customHeight="1">
      <c r="A97" s="21"/>
      <c r="B97" s="13" t="s">
        <v>165</v>
      </c>
      <c r="C97" s="63">
        <v>908</v>
      </c>
      <c r="D97" s="17" t="s">
        <v>48</v>
      </c>
      <c r="E97" s="17" t="s">
        <v>62</v>
      </c>
      <c r="F97" s="17" t="s">
        <v>166</v>
      </c>
      <c r="G97" s="20">
        <f>348</f>
        <v>348</v>
      </c>
      <c r="H97" s="7"/>
    </row>
    <row r="98" spans="1:8" ht="24.75" customHeight="1">
      <c r="A98" s="21"/>
      <c r="B98" s="21" t="s">
        <v>196</v>
      </c>
      <c r="C98" s="63">
        <v>908</v>
      </c>
      <c r="D98" s="48" t="s">
        <v>48</v>
      </c>
      <c r="E98" s="17" t="s">
        <v>143</v>
      </c>
      <c r="F98" s="49"/>
      <c r="G98" s="34">
        <f>G99</f>
        <v>116</v>
      </c>
      <c r="H98" s="7"/>
    </row>
    <row r="99" spans="1:8" ht="24.75" customHeight="1">
      <c r="A99" s="21"/>
      <c r="B99" s="13" t="s">
        <v>165</v>
      </c>
      <c r="C99" s="63">
        <v>908</v>
      </c>
      <c r="D99" s="48" t="s">
        <v>48</v>
      </c>
      <c r="E99" s="17" t="s">
        <v>143</v>
      </c>
      <c r="F99" s="48" t="s">
        <v>166</v>
      </c>
      <c r="G99" s="34">
        <v>116</v>
      </c>
      <c r="H99" s="7"/>
    </row>
    <row r="100" spans="1:8" ht="24.75" customHeight="1">
      <c r="A100" s="21"/>
      <c r="B100" s="55" t="s">
        <v>142</v>
      </c>
      <c r="C100" s="63">
        <v>908</v>
      </c>
      <c r="D100" s="48" t="s">
        <v>48</v>
      </c>
      <c r="E100" s="17" t="s">
        <v>197</v>
      </c>
      <c r="F100" s="49"/>
      <c r="G100" s="20">
        <f>G101</f>
        <v>100</v>
      </c>
      <c r="H100" s="7"/>
    </row>
    <row r="101" spans="1:8" ht="24.75" customHeight="1">
      <c r="A101" s="21"/>
      <c r="B101" s="13" t="s">
        <v>178</v>
      </c>
      <c r="C101" s="63">
        <v>908</v>
      </c>
      <c r="D101" s="48" t="s">
        <v>48</v>
      </c>
      <c r="E101" s="17" t="s">
        <v>197</v>
      </c>
      <c r="F101" s="48" t="s">
        <v>166</v>
      </c>
      <c r="G101" s="20">
        <v>100</v>
      </c>
      <c r="H101" s="7"/>
    </row>
    <row r="102" spans="1:8" ht="24.75" customHeight="1">
      <c r="A102" s="12" t="s">
        <v>232</v>
      </c>
      <c r="B102" s="16" t="s">
        <v>188</v>
      </c>
      <c r="C102" s="60">
        <v>908</v>
      </c>
      <c r="D102" s="46" t="s">
        <v>189</v>
      </c>
      <c r="E102" s="14"/>
      <c r="F102" s="46"/>
      <c r="G102" s="18">
        <f>G103</f>
        <v>2900.2</v>
      </c>
      <c r="H102" s="7"/>
    </row>
    <row r="103" spans="1:8" ht="48.75" customHeight="1">
      <c r="A103" s="12" t="s">
        <v>233</v>
      </c>
      <c r="B103" s="13" t="s">
        <v>194</v>
      </c>
      <c r="C103" s="63">
        <v>908</v>
      </c>
      <c r="D103" s="48" t="s">
        <v>189</v>
      </c>
      <c r="E103" s="17" t="s">
        <v>195</v>
      </c>
      <c r="F103" s="48"/>
      <c r="G103" s="20">
        <f>G104+G105</f>
        <v>2900.2</v>
      </c>
      <c r="H103" s="7"/>
    </row>
    <row r="104" spans="1:8" ht="24.75" customHeight="1">
      <c r="A104" s="21"/>
      <c r="B104" s="13" t="s">
        <v>160</v>
      </c>
      <c r="C104" s="63">
        <v>908</v>
      </c>
      <c r="D104" s="48" t="s">
        <v>189</v>
      </c>
      <c r="E104" s="17" t="s">
        <v>195</v>
      </c>
      <c r="F104" s="48" t="s">
        <v>229</v>
      </c>
      <c r="G104" s="20">
        <f>2875.1</f>
        <v>2875.1</v>
      </c>
      <c r="H104" s="7"/>
    </row>
    <row r="105" spans="1:8" ht="24.75" customHeight="1">
      <c r="A105" s="21"/>
      <c r="B105" s="13" t="s">
        <v>165</v>
      </c>
      <c r="C105" s="63">
        <v>908</v>
      </c>
      <c r="D105" s="48" t="s">
        <v>189</v>
      </c>
      <c r="E105" s="17" t="s">
        <v>195</v>
      </c>
      <c r="F105" s="48" t="s">
        <v>166</v>
      </c>
      <c r="G105" s="20">
        <f>25.1</f>
        <v>25.1</v>
      </c>
      <c r="H105" s="7"/>
    </row>
    <row r="106" spans="1:8" ht="24.75" customHeight="1">
      <c r="A106" s="12" t="s">
        <v>76</v>
      </c>
      <c r="B106" s="16" t="s">
        <v>64</v>
      </c>
      <c r="C106" s="60">
        <v>908</v>
      </c>
      <c r="D106" s="14" t="s">
        <v>65</v>
      </c>
      <c r="E106" s="14"/>
      <c r="F106" s="14"/>
      <c r="G106" s="18">
        <f>G107</f>
        <v>512</v>
      </c>
      <c r="H106" s="7"/>
    </row>
    <row r="107" spans="1:8" ht="24.75" customHeight="1">
      <c r="A107" s="12" t="s">
        <v>77</v>
      </c>
      <c r="B107" s="16" t="s">
        <v>67</v>
      </c>
      <c r="C107" s="60">
        <v>908</v>
      </c>
      <c r="D107" s="14" t="s">
        <v>68</v>
      </c>
      <c r="E107" s="17"/>
      <c r="F107" s="17"/>
      <c r="G107" s="18">
        <f>G108+G111+G113+G115+G117</f>
        <v>512</v>
      </c>
      <c r="H107" s="7"/>
    </row>
    <row r="108" spans="1:8" ht="24.75" customHeight="1">
      <c r="A108" s="12" t="s">
        <v>80</v>
      </c>
      <c r="B108" s="52" t="s">
        <v>144</v>
      </c>
      <c r="C108" s="60">
        <v>908</v>
      </c>
      <c r="D108" s="46" t="s">
        <v>68</v>
      </c>
      <c r="E108" s="14" t="s">
        <v>145</v>
      </c>
      <c r="F108" s="17"/>
      <c r="G108" s="18">
        <f>G109</f>
        <v>152</v>
      </c>
      <c r="H108" s="7"/>
    </row>
    <row r="109" spans="1:8" ht="24.75" customHeight="1">
      <c r="A109" s="12" t="s">
        <v>234</v>
      </c>
      <c r="B109" s="16" t="s">
        <v>69</v>
      </c>
      <c r="C109" s="60">
        <v>908</v>
      </c>
      <c r="D109" s="25" t="s">
        <v>68</v>
      </c>
      <c r="E109" s="25" t="s">
        <v>70</v>
      </c>
      <c r="F109" s="26"/>
      <c r="G109" s="18">
        <f>G110</f>
        <v>152</v>
      </c>
      <c r="H109" s="7"/>
    </row>
    <row r="110" spans="1:8" ht="24.75" customHeight="1">
      <c r="A110" s="21"/>
      <c r="B110" s="13" t="s">
        <v>178</v>
      </c>
      <c r="C110" s="63">
        <v>908</v>
      </c>
      <c r="D110" s="22" t="s">
        <v>68</v>
      </c>
      <c r="E110" s="22" t="s">
        <v>70</v>
      </c>
      <c r="F110" s="22" t="s">
        <v>166</v>
      </c>
      <c r="G110" s="20">
        <f>38+81+33</f>
        <v>152</v>
      </c>
      <c r="H110" s="7"/>
    </row>
    <row r="111" spans="1:8" ht="24.75" customHeight="1">
      <c r="A111" s="12" t="s">
        <v>235</v>
      </c>
      <c r="B111" s="52" t="s">
        <v>131</v>
      </c>
      <c r="C111" s="60">
        <v>908</v>
      </c>
      <c r="D111" s="46" t="s">
        <v>68</v>
      </c>
      <c r="E111" s="14" t="s">
        <v>123</v>
      </c>
      <c r="F111" s="49"/>
      <c r="G111" s="18">
        <f>G112</f>
        <v>120.8</v>
      </c>
      <c r="H111" s="7"/>
    </row>
    <row r="112" spans="1:8" ht="24.75" customHeight="1">
      <c r="A112" s="21"/>
      <c r="B112" s="13" t="s">
        <v>165</v>
      </c>
      <c r="C112" s="63">
        <v>908</v>
      </c>
      <c r="D112" s="48" t="s">
        <v>68</v>
      </c>
      <c r="E112" s="17" t="s">
        <v>123</v>
      </c>
      <c r="F112" s="48" t="s">
        <v>166</v>
      </c>
      <c r="G112" s="20">
        <f>98.8+22</f>
        <v>120.8</v>
      </c>
      <c r="H112" s="7"/>
    </row>
    <row r="113" spans="1:8" ht="24.75" customHeight="1">
      <c r="A113" s="12" t="s">
        <v>236</v>
      </c>
      <c r="B113" s="52" t="s">
        <v>132</v>
      </c>
      <c r="C113" s="60">
        <v>908</v>
      </c>
      <c r="D113" s="46" t="s">
        <v>68</v>
      </c>
      <c r="E113" s="14" t="s">
        <v>134</v>
      </c>
      <c r="F113" s="49"/>
      <c r="G113" s="18">
        <f>G114</f>
        <v>61.8</v>
      </c>
      <c r="H113" s="7"/>
    </row>
    <row r="114" spans="1:8" ht="24.75" customHeight="1">
      <c r="A114" s="21"/>
      <c r="B114" s="13" t="s">
        <v>165</v>
      </c>
      <c r="C114" s="63">
        <v>908</v>
      </c>
      <c r="D114" s="48" t="s">
        <v>68</v>
      </c>
      <c r="E114" s="17" t="s">
        <v>134</v>
      </c>
      <c r="F114" s="48" t="s">
        <v>166</v>
      </c>
      <c r="G114" s="20">
        <f>24.9+12+24.9</f>
        <v>61.8</v>
      </c>
      <c r="H114" s="7"/>
    </row>
    <row r="115" spans="1:8" ht="24.75" customHeight="1">
      <c r="A115" s="12" t="s">
        <v>237</v>
      </c>
      <c r="B115" s="52" t="s">
        <v>230</v>
      </c>
      <c r="C115" s="60">
        <v>908</v>
      </c>
      <c r="D115" s="46" t="s">
        <v>68</v>
      </c>
      <c r="E115" s="14" t="s">
        <v>135</v>
      </c>
      <c r="F115" s="49"/>
      <c r="G115" s="18">
        <f>G116</f>
        <v>89.4</v>
      </c>
      <c r="H115" s="7"/>
    </row>
    <row r="116" spans="1:8" ht="24.75" customHeight="1">
      <c r="A116" s="21"/>
      <c r="B116" s="13" t="s">
        <v>165</v>
      </c>
      <c r="C116" s="63">
        <v>908</v>
      </c>
      <c r="D116" s="48" t="s">
        <v>68</v>
      </c>
      <c r="E116" s="17" t="s">
        <v>135</v>
      </c>
      <c r="F116" s="48" t="s">
        <v>166</v>
      </c>
      <c r="G116" s="20">
        <f>12+35.4+42</f>
        <v>89.4</v>
      </c>
      <c r="H116" s="7"/>
    </row>
    <row r="117" spans="1:8" ht="42" customHeight="1">
      <c r="A117" s="12" t="s">
        <v>238</v>
      </c>
      <c r="B117" s="53" t="s">
        <v>133</v>
      </c>
      <c r="C117" s="60">
        <v>908</v>
      </c>
      <c r="D117" s="46" t="s">
        <v>68</v>
      </c>
      <c r="E117" s="14" t="s">
        <v>136</v>
      </c>
      <c r="F117" s="49"/>
      <c r="G117" s="18">
        <f>G118</f>
        <v>88</v>
      </c>
      <c r="H117" s="7"/>
    </row>
    <row r="118" spans="1:8" ht="24.75" customHeight="1">
      <c r="A118" s="21"/>
      <c r="B118" s="13" t="s">
        <v>178</v>
      </c>
      <c r="C118" s="63">
        <v>908</v>
      </c>
      <c r="D118" s="48" t="s">
        <v>68</v>
      </c>
      <c r="E118" s="17" t="s">
        <v>136</v>
      </c>
      <c r="F118" s="48" t="s">
        <v>166</v>
      </c>
      <c r="G118" s="20">
        <f>22+9+42+15</f>
        <v>88</v>
      </c>
      <c r="H118" s="7"/>
    </row>
    <row r="119" spans="1:8" ht="24.75" customHeight="1">
      <c r="A119" s="12" t="s">
        <v>215</v>
      </c>
      <c r="B119" s="16" t="s">
        <v>72</v>
      </c>
      <c r="C119" s="63">
        <v>908</v>
      </c>
      <c r="D119" s="14" t="s">
        <v>73</v>
      </c>
      <c r="E119" s="14"/>
      <c r="F119" s="14"/>
      <c r="G119" s="18">
        <f>G120</f>
        <v>6257.6</v>
      </c>
      <c r="H119" s="7"/>
    </row>
    <row r="120" spans="1:8" ht="24.75" customHeight="1">
      <c r="A120" s="12" t="s">
        <v>156</v>
      </c>
      <c r="B120" s="16" t="s">
        <v>74</v>
      </c>
      <c r="C120" s="63">
        <v>908</v>
      </c>
      <c r="D120" s="14" t="s">
        <v>75</v>
      </c>
      <c r="E120" s="17"/>
      <c r="F120" s="17"/>
      <c r="G120" s="18">
        <f>G121+G123</f>
        <v>6257.6</v>
      </c>
      <c r="H120" s="7"/>
    </row>
    <row r="121" spans="1:8" ht="24.75" customHeight="1">
      <c r="A121" s="12" t="s">
        <v>157</v>
      </c>
      <c r="B121" s="16" t="s">
        <v>146</v>
      </c>
      <c r="C121" s="60">
        <v>908</v>
      </c>
      <c r="D121" s="14" t="s">
        <v>75</v>
      </c>
      <c r="E121" s="14" t="s">
        <v>129</v>
      </c>
      <c r="F121" s="17"/>
      <c r="G121" s="18">
        <f>G122</f>
        <v>5319.1</v>
      </c>
      <c r="H121" s="7"/>
    </row>
    <row r="122" spans="1:8" ht="24.75" customHeight="1">
      <c r="A122" s="21"/>
      <c r="B122" s="13" t="s">
        <v>178</v>
      </c>
      <c r="C122" s="63">
        <v>908</v>
      </c>
      <c r="D122" s="22" t="s">
        <v>75</v>
      </c>
      <c r="E122" s="17" t="s">
        <v>129</v>
      </c>
      <c r="F122" s="22" t="s">
        <v>166</v>
      </c>
      <c r="G122" s="20">
        <f>7+500+398+370+30+5+7+2+1.8+89.3+2+47+500+370+10+500+10+2470</f>
        <v>5319.1</v>
      </c>
      <c r="H122" s="7"/>
    </row>
    <row r="123" spans="1:8" ht="24.75" customHeight="1">
      <c r="A123" s="12" t="s">
        <v>239</v>
      </c>
      <c r="B123" s="16" t="s">
        <v>198</v>
      </c>
      <c r="C123" s="60">
        <v>908</v>
      </c>
      <c r="D123" s="46" t="s">
        <v>75</v>
      </c>
      <c r="E123" s="14" t="s">
        <v>177</v>
      </c>
      <c r="F123" s="47"/>
      <c r="G123" s="18">
        <f>G124</f>
        <v>938.5</v>
      </c>
      <c r="H123" s="7"/>
    </row>
    <row r="124" spans="1:8" ht="24.75" customHeight="1">
      <c r="A124" s="21"/>
      <c r="B124" s="13" t="s">
        <v>178</v>
      </c>
      <c r="C124" s="63">
        <v>908</v>
      </c>
      <c r="D124" s="48" t="s">
        <v>75</v>
      </c>
      <c r="E124" s="17" t="s">
        <v>177</v>
      </c>
      <c r="F124" s="49">
        <v>244</v>
      </c>
      <c r="G124" s="20">
        <f>181+475.8+281.7</f>
        <v>938.5</v>
      </c>
      <c r="H124" s="7"/>
    </row>
    <row r="125" spans="1:8" ht="24.75" customHeight="1">
      <c r="A125" s="12" t="s">
        <v>91</v>
      </c>
      <c r="B125" s="67" t="s">
        <v>203</v>
      </c>
      <c r="C125" s="60">
        <v>908</v>
      </c>
      <c r="D125" s="46" t="s">
        <v>204</v>
      </c>
      <c r="E125" s="17"/>
      <c r="F125" s="49"/>
      <c r="G125" s="20">
        <f>G126+G129</f>
        <v>7285.2</v>
      </c>
      <c r="H125" s="7"/>
    </row>
    <row r="126" spans="1:8" ht="24.75" customHeight="1">
      <c r="A126" s="12" t="s">
        <v>94</v>
      </c>
      <c r="B126" s="16" t="s">
        <v>205</v>
      </c>
      <c r="C126" s="63">
        <v>908</v>
      </c>
      <c r="D126" s="48" t="s">
        <v>206</v>
      </c>
      <c r="E126" s="17"/>
      <c r="F126" s="49"/>
      <c r="G126" s="20">
        <f>G127</f>
        <v>163.3</v>
      </c>
      <c r="H126" s="7"/>
    </row>
    <row r="127" spans="1:8" ht="39" customHeight="1">
      <c r="A127" s="21"/>
      <c r="B127" s="13" t="s">
        <v>231</v>
      </c>
      <c r="C127" s="63">
        <v>908</v>
      </c>
      <c r="D127" s="48" t="s">
        <v>206</v>
      </c>
      <c r="E127" s="17" t="s">
        <v>207</v>
      </c>
      <c r="F127" s="49"/>
      <c r="G127" s="20">
        <f>G128</f>
        <v>163.3</v>
      </c>
      <c r="H127" s="7"/>
    </row>
    <row r="128" spans="1:8" ht="24.75" customHeight="1">
      <c r="A128" s="21"/>
      <c r="B128" s="13" t="s">
        <v>208</v>
      </c>
      <c r="C128" s="63">
        <v>908</v>
      </c>
      <c r="D128" s="48" t="s">
        <v>206</v>
      </c>
      <c r="E128" s="17" t="s">
        <v>207</v>
      </c>
      <c r="F128" s="49">
        <v>310</v>
      </c>
      <c r="G128" s="20">
        <v>163.3</v>
      </c>
      <c r="H128" s="7"/>
    </row>
    <row r="129" spans="1:8" ht="24.75" customHeight="1">
      <c r="A129" s="29" t="s">
        <v>216</v>
      </c>
      <c r="B129" s="16" t="s">
        <v>78</v>
      </c>
      <c r="C129" s="60">
        <v>908</v>
      </c>
      <c r="D129" s="14" t="s">
        <v>79</v>
      </c>
      <c r="E129" s="17"/>
      <c r="F129" s="17"/>
      <c r="G129" s="36">
        <f>G132+G134+G130</f>
        <v>7121.9</v>
      </c>
      <c r="H129" s="7"/>
    </row>
    <row r="130" spans="1:8" ht="24.75" customHeight="1">
      <c r="A130" s="29" t="s">
        <v>217</v>
      </c>
      <c r="B130" s="16" t="s">
        <v>81</v>
      </c>
      <c r="C130" s="60">
        <v>908</v>
      </c>
      <c r="D130" s="14" t="s">
        <v>79</v>
      </c>
      <c r="E130" s="14" t="s">
        <v>82</v>
      </c>
      <c r="F130" s="14"/>
      <c r="G130" s="36">
        <f>G131</f>
        <v>1355.1</v>
      </c>
      <c r="H130" s="7"/>
    </row>
    <row r="131" spans="1:8" ht="24.75" customHeight="1">
      <c r="A131" s="29"/>
      <c r="B131" s="13" t="s">
        <v>27</v>
      </c>
      <c r="C131" s="63">
        <v>908</v>
      </c>
      <c r="D131" s="17" t="s">
        <v>79</v>
      </c>
      <c r="E131" s="17" t="s">
        <v>82</v>
      </c>
      <c r="F131" s="17" t="s">
        <v>28</v>
      </c>
      <c r="G131" s="34">
        <v>1355.1</v>
      </c>
      <c r="H131" s="7"/>
    </row>
    <row r="132" spans="1:8" ht="24.75" customHeight="1">
      <c r="A132" s="29" t="s">
        <v>218</v>
      </c>
      <c r="B132" s="16" t="s">
        <v>83</v>
      </c>
      <c r="C132" s="60">
        <v>908</v>
      </c>
      <c r="D132" s="14" t="s">
        <v>79</v>
      </c>
      <c r="E132" s="14" t="s">
        <v>84</v>
      </c>
      <c r="F132" s="14"/>
      <c r="G132" s="36">
        <f>G133</f>
        <v>3612.5</v>
      </c>
      <c r="H132" s="7"/>
    </row>
    <row r="133" spans="1:8" ht="24.75" customHeight="1">
      <c r="A133" s="30"/>
      <c r="B133" s="13" t="s">
        <v>27</v>
      </c>
      <c r="C133" s="63">
        <v>908</v>
      </c>
      <c r="D133" s="17" t="s">
        <v>79</v>
      </c>
      <c r="E133" s="17" t="s">
        <v>84</v>
      </c>
      <c r="F133" s="17" t="s">
        <v>28</v>
      </c>
      <c r="G133" s="34">
        <v>3612.5</v>
      </c>
      <c r="H133" s="7"/>
    </row>
    <row r="134" spans="1:8" ht="24.75" customHeight="1">
      <c r="A134" s="29" t="s">
        <v>219</v>
      </c>
      <c r="B134" s="16" t="s">
        <v>128</v>
      </c>
      <c r="C134" s="60">
        <v>908</v>
      </c>
      <c r="D134" s="14" t="s">
        <v>79</v>
      </c>
      <c r="E134" s="14" t="s">
        <v>85</v>
      </c>
      <c r="F134" s="14"/>
      <c r="G134" s="36">
        <f>G135</f>
        <v>2154.3</v>
      </c>
      <c r="H134" s="7"/>
    </row>
    <row r="135" spans="1:8" ht="24.75" customHeight="1">
      <c r="A135" s="30"/>
      <c r="B135" s="13" t="s">
        <v>27</v>
      </c>
      <c r="C135" s="63">
        <v>908</v>
      </c>
      <c r="D135" s="17" t="s">
        <v>79</v>
      </c>
      <c r="E135" s="17" t="s">
        <v>85</v>
      </c>
      <c r="F135" s="17" t="s">
        <v>28</v>
      </c>
      <c r="G135" s="34">
        <v>2154.3</v>
      </c>
      <c r="H135" s="7"/>
    </row>
    <row r="136" spans="1:8" ht="24.75" customHeight="1">
      <c r="A136" s="29" t="s">
        <v>125</v>
      </c>
      <c r="B136" s="28" t="s">
        <v>86</v>
      </c>
      <c r="C136" s="60">
        <v>908</v>
      </c>
      <c r="D136" s="25" t="s">
        <v>87</v>
      </c>
      <c r="E136" s="24"/>
      <c r="F136" s="24"/>
      <c r="G136" s="18">
        <f>G137</f>
        <v>484.79999999999995</v>
      </c>
      <c r="H136" s="7"/>
    </row>
    <row r="137" spans="1:8" ht="24.75" customHeight="1">
      <c r="A137" s="29" t="s">
        <v>126</v>
      </c>
      <c r="B137" s="16" t="s">
        <v>88</v>
      </c>
      <c r="C137" s="60">
        <v>908</v>
      </c>
      <c r="D137" s="14" t="s">
        <v>89</v>
      </c>
      <c r="E137" s="17"/>
      <c r="F137" s="24"/>
      <c r="G137" s="18">
        <f>G138</f>
        <v>484.79999999999995</v>
      </c>
      <c r="H137" s="7"/>
    </row>
    <row r="138" spans="1:8" ht="24.75" customHeight="1">
      <c r="A138" s="29" t="s">
        <v>127</v>
      </c>
      <c r="B138" s="16" t="s">
        <v>90</v>
      </c>
      <c r="C138" s="60">
        <v>908</v>
      </c>
      <c r="D138" s="25" t="s">
        <v>89</v>
      </c>
      <c r="E138" s="25" t="s">
        <v>124</v>
      </c>
      <c r="F138" s="73"/>
      <c r="G138" s="18">
        <f>G139</f>
        <v>484.79999999999995</v>
      </c>
      <c r="H138" s="7"/>
    </row>
    <row r="139" spans="1:8" ht="24.75" customHeight="1">
      <c r="A139" s="30"/>
      <c r="B139" s="13" t="s">
        <v>165</v>
      </c>
      <c r="C139" s="63">
        <v>908</v>
      </c>
      <c r="D139" s="22" t="s">
        <v>89</v>
      </c>
      <c r="E139" s="22" t="s">
        <v>124</v>
      </c>
      <c r="F139" s="22" t="s">
        <v>166</v>
      </c>
      <c r="G139" s="20">
        <f>360+3.2+3.2+3.2+3.2+112</f>
        <v>484.79999999999995</v>
      </c>
      <c r="H139" s="7"/>
    </row>
    <row r="140" spans="1:8" ht="24.75" customHeight="1">
      <c r="A140" s="29" t="s">
        <v>220</v>
      </c>
      <c r="B140" s="16" t="s">
        <v>92</v>
      </c>
      <c r="C140" s="60">
        <v>908</v>
      </c>
      <c r="D140" s="25" t="s">
        <v>93</v>
      </c>
      <c r="E140" s="22"/>
      <c r="F140" s="22"/>
      <c r="G140" s="18">
        <f>G141</f>
        <v>812.8</v>
      </c>
      <c r="H140" s="7"/>
    </row>
    <row r="141" spans="1:8" ht="24.75" customHeight="1">
      <c r="A141" s="29" t="s">
        <v>221</v>
      </c>
      <c r="B141" s="16" t="s">
        <v>95</v>
      </c>
      <c r="C141" s="60">
        <v>908</v>
      </c>
      <c r="D141" s="14" t="s">
        <v>96</v>
      </c>
      <c r="E141" s="22"/>
      <c r="F141" s="22"/>
      <c r="G141" s="18">
        <f>G142</f>
        <v>812.8</v>
      </c>
      <c r="H141" s="7"/>
    </row>
    <row r="142" spans="1:8" ht="24.75" customHeight="1">
      <c r="A142" s="29" t="s">
        <v>222</v>
      </c>
      <c r="B142" s="52" t="s">
        <v>147</v>
      </c>
      <c r="C142" s="60">
        <v>908</v>
      </c>
      <c r="D142" s="25" t="s">
        <v>96</v>
      </c>
      <c r="E142" s="25" t="s">
        <v>148</v>
      </c>
      <c r="F142" s="25"/>
      <c r="G142" s="18">
        <f>G143</f>
        <v>812.8</v>
      </c>
      <c r="H142" s="7"/>
    </row>
    <row r="143" spans="1:8" ht="24.75" customHeight="1">
      <c r="A143" s="30"/>
      <c r="B143" s="13" t="s">
        <v>178</v>
      </c>
      <c r="C143" s="63">
        <v>908</v>
      </c>
      <c r="D143" s="22" t="s">
        <v>96</v>
      </c>
      <c r="E143" s="22" t="s">
        <v>148</v>
      </c>
      <c r="F143" s="22" t="s">
        <v>166</v>
      </c>
      <c r="G143" s="20">
        <f>720+31.4+61.4</f>
        <v>812.8</v>
      </c>
      <c r="H143" s="7"/>
    </row>
    <row r="144" spans="1:8" ht="24.75" customHeight="1">
      <c r="A144" s="74" t="s">
        <v>223</v>
      </c>
      <c r="B144" s="12" t="s">
        <v>199</v>
      </c>
      <c r="C144" s="65"/>
      <c r="D144" s="21"/>
      <c r="E144" s="21"/>
      <c r="F144" s="21"/>
      <c r="G144" s="36">
        <f>G145</f>
        <v>950</v>
      </c>
      <c r="H144" s="7"/>
    </row>
    <row r="145" spans="1:8" ht="24.75" customHeight="1">
      <c r="A145" s="74" t="s">
        <v>224</v>
      </c>
      <c r="B145" s="72" t="s">
        <v>227</v>
      </c>
      <c r="C145" s="71">
        <v>933</v>
      </c>
      <c r="D145" s="25" t="s">
        <v>201</v>
      </c>
      <c r="E145" s="12"/>
      <c r="F145" s="12"/>
      <c r="G145" s="36">
        <f>G146</f>
        <v>950</v>
      </c>
      <c r="H145" s="7"/>
    </row>
    <row r="146" spans="1:8" ht="24.75" customHeight="1">
      <c r="A146" s="70"/>
      <c r="B146" s="12" t="s">
        <v>200</v>
      </c>
      <c r="C146" s="71">
        <v>933</v>
      </c>
      <c r="D146" s="25" t="s">
        <v>201</v>
      </c>
      <c r="E146" s="71" t="s">
        <v>202</v>
      </c>
      <c r="F146" s="12"/>
      <c r="G146" s="36">
        <f>G147</f>
        <v>950</v>
      </c>
      <c r="H146" s="7"/>
    </row>
    <row r="147" spans="1:8" ht="24.75" customHeight="1">
      <c r="A147" s="70"/>
      <c r="B147" s="13" t="s">
        <v>178</v>
      </c>
      <c r="C147" s="65">
        <v>933</v>
      </c>
      <c r="D147" s="22" t="s">
        <v>201</v>
      </c>
      <c r="E147" s="65" t="s">
        <v>202</v>
      </c>
      <c r="F147" s="65">
        <v>244</v>
      </c>
      <c r="G147" s="34">
        <v>950</v>
      </c>
      <c r="H147" s="7"/>
    </row>
    <row r="148" spans="1:8" ht="24.75" customHeight="1">
      <c r="A148" s="70"/>
      <c r="B148" s="71" t="s">
        <v>228</v>
      </c>
      <c r="C148" s="66"/>
      <c r="D148" s="21"/>
      <c r="E148" s="21"/>
      <c r="F148" s="21"/>
      <c r="G148" s="36">
        <f>G144+G13+G32</f>
        <v>49487.76</v>
      </c>
      <c r="H148" s="7"/>
    </row>
    <row r="149" ht="24.75" customHeight="1">
      <c r="H149" s="7"/>
    </row>
    <row r="150" ht="24.75" customHeight="1">
      <c r="H150" s="7"/>
    </row>
    <row r="151" ht="24.75" customHeight="1">
      <c r="H151" s="7"/>
    </row>
    <row r="152" ht="24.75" customHeight="1">
      <c r="H152" s="7"/>
    </row>
    <row r="153" ht="24.75" customHeight="1">
      <c r="H153" s="7"/>
    </row>
    <row r="154" ht="24.75" customHeight="1">
      <c r="H154" s="7"/>
    </row>
    <row r="155" ht="24.75" customHeight="1">
      <c r="H155" s="7"/>
    </row>
    <row r="156" ht="24.75" customHeight="1">
      <c r="H156" s="7"/>
    </row>
    <row r="157" ht="24.75" customHeight="1">
      <c r="H157" s="7"/>
    </row>
    <row r="158" ht="24.75" customHeight="1">
      <c r="H158" s="7"/>
    </row>
    <row r="159" ht="24.75" customHeight="1">
      <c r="H159" s="7"/>
    </row>
    <row r="160" ht="24.75" customHeight="1">
      <c r="H160" s="7"/>
    </row>
    <row r="161" ht="24.75" customHeight="1">
      <c r="H161" s="7"/>
    </row>
    <row r="162" ht="24.75" customHeight="1">
      <c r="H162" s="7"/>
    </row>
    <row r="163" ht="24.75" customHeight="1">
      <c r="H163" s="7"/>
    </row>
    <row r="164" ht="24.75" customHeight="1">
      <c r="H164" s="7"/>
    </row>
    <row r="165" spans="1:7" ht="24.75" customHeight="1">
      <c r="A165" s="56"/>
      <c r="B165" s="21" t="s">
        <v>176</v>
      </c>
      <c r="C165" s="62"/>
      <c r="D165" s="56"/>
      <c r="E165" s="56"/>
      <c r="F165" s="56"/>
      <c r="G165" s="36">
        <f>G32+G13</f>
        <v>48537.76</v>
      </c>
    </row>
  </sheetData>
  <sheetProtection/>
  <mergeCells count="3">
    <mergeCell ref="B10:G10"/>
    <mergeCell ref="E5:F5"/>
    <mergeCell ref="E7:G7"/>
  </mergeCells>
  <printOptions/>
  <pageMargins left="1.4173228346456694" right="0.7874015748031497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Смоктий</cp:lastModifiedBy>
  <cp:lastPrinted>2013-03-12T08:51:37Z</cp:lastPrinted>
  <dcterms:created xsi:type="dcterms:W3CDTF">2001-12-26T13:25:46Z</dcterms:created>
  <dcterms:modified xsi:type="dcterms:W3CDTF">2013-03-15T18:46:36Z</dcterms:modified>
  <cp:category/>
  <cp:version/>
  <cp:contentType/>
  <cp:contentStatus/>
</cp:coreProperties>
</file>